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Табель бригады" sheetId="1" state="visible" r:id="rId1"/>
    <sheet name="Часы сотрудника" sheetId="2" state="visible" r:id="rId2"/>
    <sheet name="Как заполнять" sheetId="3" state="visible" r:id="rId3"/>
  </sheets>
  <definedNames>
    <definedName name="_xlnm.Print_Titles" localSheetId="0">'Табель бригады'!$7:$8</definedName>
    <definedName name="_xlnm.Print_Area" localSheetId="0">'Табель бригады'!$A$1:$AL$34</definedName>
    <definedName name="_xlnm.Print_Area" localSheetId="1">'Часы сотрудника'!$A$1:$H$47</definedName>
    <definedName name="_xlnm.Print_Area" localSheetId="2">'Как заполнять'!$A$1:$C$12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"/>
    <numFmt numFmtId="165" formatCode="dd.mm.yyyy"/>
  </numFmts>
  <fonts count="18">
    <font>
      <name val="Calibri"/>
      <family val="2"/>
      <color theme="1"/>
      <sz val="11"/>
      <scheme val="minor"/>
    </font>
    <font>
      <name val="Arial"/>
      <b val="1"/>
      <color rgb="000B1018"/>
      <sz val="18"/>
    </font>
    <font>
      <name val="Arial"/>
      <color rgb="00606C7E"/>
      <sz val="9"/>
    </font>
    <font>
      <name val="Arial"/>
      <b val="1"/>
      <color rgb="000B1018"/>
      <sz val="11"/>
    </font>
    <font>
      <name val="Arial"/>
      <b val="1"/>
      <color rgb="00FFFFFF"/>
      <sz val="10"/>
    </font>
    <font>
      <name val="Arial"/>
      <b val="1"/>
      <color rgb="00FFFFFF"/>
      <sz val="9"/>
    </font>
    <font>
      <name val="Arial"/>
      <b val="1"/>
      <color rgb="00AAB2C0"/>
      <sz val="9"/>
    </font>
    <font>
      <name val="Arial"/>
      <b val="1"/>
      <color rgb="000B1018"/>
      <sz val="10"/>
    </font>
    <font>
      <name val="Arial"/>
      <color rgb="000B1018"/>
      <sz val="9"/>
    </font>
    <font>
      <name val="Arial"/>
      <color rgb="000B1018"/>
      <sz val="10"/>
    </font>
    <font>
      <name val="Arial"/>
      <b val="1"/>
      <color rgb="003B3570"/>
      <sz val="9"/>
    </font>
    <font>
      <name val="Arial"/>
      <b val="1"/>
      <color rgb="003B3570"/>
      <sz val="10"/>
    </font>
    <font>
      <name val="Arial"/>
      <color rgb="00606C7E"/>
      <sz val="8"/>
    </font>
    <font>
      <name val="Arial"/>
      <b val="1"/>
      <color rgb="000B1018"/>
      <sz val="16"/>
    </font>
    <font>
      <name val="Arial"/>
      <b val="1"/>
      <color rgb="000B1018"/>
      <sz val="9"/>
    </font>
    <font>
      <name val="Arial"/>
      <b val="1"/>
      <color rgb="00FF793D"/>
      <sz val="11"/>
    </font>
    <font>
      <name val="Arial"/>
      <b val="1"/>
      <color rgb="00E85C1B"/>
      <sz val="10"/>
    </font>
    <font>
      <name val="Arial"/>
      <b val="1"/>
      <color rgb="00B54216"/>
      <sz val="11"/>
      <u val="single"/>
    </font>
  </fonts>
  <fills count="6">
    <fill>
      <patternFill/>
    </fill>
    <fill>
      <patternFill patternType="gray125"/>
    </fill>
    <fill>
      <patternFill patternType="solid">
        <fgColor rgb="00FFE9DF"/>
        <bgColor rgb="00FFE9DF"/>
      </patternFill>
    </fill>
    <fill>
      <patternFill patternType="solid">
        <fgColor rgb="000B1018"/>
        <bgColor rgb="000B1018"/>
      </patternFill>
    </fill>
    <fill>
      <patternFill patternType="solid">
        <fgColor rgb="00FFF6F1"/>
        <bgColor rgb="00FFF6F1"/>
      </patternFill>
    </fill>
    <fill>
      <patternFill patternType="solid">
        <fgColor rgb="00ECEBFF"/>
        <bgColor rgb="00ECEBFF"/>
      </patternFill>
    </fill>
  </fills>
  <borders count="4">
    <border>
      <left/>
      <right/>
      <top/>
      <bottom/>
      <diagonal/>
    </border>
    <border>
      <bottom style="thin">
        <color rgb="000B1018"/>
      </bottom>
    </border>
    <border>
      <left style="thin">
        <color rgb="002A3140"/>
      </left>
      <right style="thin">
        <color rgb="002A3140"/>
      </right>
    </border>
    <border>
      <left style="thin">
        <color rgb="00D9DDE5"/>
      </left>
      <right style="thin">
        <color rgb="00D9DDE5"/>
      </right>
      <top style="thin">
        <color rgb="00D9DDE5"/>
      </top>
      <bottom style="thin">
        <color rgb="00D9DDE5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2" fillId="0" borderId="0" applyAlignment="1" pivotButton="0" quotePrefix="0" xfId="0">
      <alignment horizontal="left" vertical="bottom"/>
    </xf>
    <xf numFmtId="0" fontId="3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3" fillId="2" borderId="0" applyAlignment="1" pivotButton="0" quotePrefix="0" xfId="0">
      <alignment horizontal="left" vertical="center" indent="1"/>
    </xf>
    <xf numFmtId="0" fontId="4" fillId="3" borderId="2" applyAlignment="1" pivotButton="0" quotePrefix="0" xfId="0">
      <alignment horizontal="center" vertical="center"/>
    </xf>
    <xf numFmtId="0" fontId="4" fillId="3" borderId="2" applyAlignment="1" pivotButton="0" quotePrefix="0" xfId="0">
      <alignment horizontal="left" vertical="center" indent="1"/>
    </xf>
    <xf numFmtId="164" fontId="4" fillId="3" borderId="2" applyAlignment="1" pivotButton="0" quotePrefix="0" xfId="0">
      <alignment horizontal="center" vertical="center"/>
    </xf>
    <xf numFmtId="0" fontId="5" fillId="3" borderId="2" applyAlignment="1" pivotButton="0" quotePrefix="0" xfId="0">
      <alignment horizontal="center" vertical="center"/>
    </xf>
    <xf numFmtId="0" fontId="5" fillId="3" borderId="2" applyAlignment="1" pivotButton="0" quotePrefix="0" xfId="0">
      <alignment horizontal="left" vertical="center" indent="1"/>
    </xf>
    <xf numFmtId="0" fontId="6" fillId="3" borderId="2" applyAlignment="1" pivotButton="0" quotePrefix="0" xfId="0">
      <alignment horizontal="center" vertical="center"/>
    </xf>
    <xf numFmtId="0" fontId="2" fillId="0" borderId="3" applyAlignment="1" pivotButton="0" quotePrefix="0" xfId="0">
      <alignment horizontal="center" vertical="center"/>
    </xf>
    <xf numFmtId="0" fontId="7" fillId="0" borderId="3" applyAlignment="1" pivotButton="0" quotePrefix="0" xfId="0">
      <alignment horizontal="left" vertical="center" indent="1"/>
    </xf>
    <xf numFmtId="0" fontId="2" fillId="0" borderId="3" applyAlignment="1" pivotButton="0" quotePrefix="0" xfId="0">
      <alignment horizontal="left" vertical="center" indent="1"/>
    </xf>
    <xf numFmtId="0" fontId="8" fillId="0" borderId="3" applyAlignment="1" pivotButton="0" quotePrefix="0" xfId="0">
      <alignment horizontal="center" vertical="center"/>
    </xf>
    <xf numFmtId="0" fontId="7" fillId="2" borderId="3" applyAlignment="1" pivotButton="0" quotePrefix="0" xfId="0">
      <alignment horizontal="center" vertical="center"/>
    </xf>
    <xf numFmtId="0" fontId="9" fillId="4" borderId="3" applyAlignment="1" pivotButton="0" quotePrefix="0" xfId="0">
      <alignment horizontal="center" vertical="center"/>
    </xf>
    <xf numFmtId="0" fontId="10" fillId="5" borderId="3" applyAlignment="1" pivotButton="0" quotePrefix="0" xfId="0">
      <alignment horizontal="left" vertical="center" indent="1"/>
    </xf>
    <xf numFmtId="0" fontId="10" fillId="5" borderId="3" applyAlignment="1" pivotButton="0" quotePrefix="0" xfId="0">
      <alignment horizontal="center" vertical="center"/>
    </xf>
    <xf numFmtId="0" fontId="11" fillId="5" borderId="3" applyAlignment="1" pivotButton="0" quotePrefix="0" xfId="0">
      <alignment horizontal="center" vertical="center"/>
    </xf>
    <xf numFmtId="0" fontId="12" fillId="0" borderId="0" pivotButton="0" quotePrefix="0" xfId="0"/>
    <xf numFmtId="0" fontId="13" fillId="0" borderId="0" pivotButton="0" quotePrefix="0" xfId="0"/>
    <xf numFmtId="0" fontId="2" fillId="0" borderId="0" applyAlignment="1" pivotButton="0" quotePrefix="0" xfId="0">
      <alignment vertical="top" wrapText="1"/>
    </xf>
    <xf numFmtId="0" fontId="5" fillId="3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165" fontId="2" fillId="0" borderId="3" applyAlignment="1" pivotButton="0" quotePrefix="0" xfId="0">
      <alignment horizontal="center" vertical="center"/>
    </xf>
    <xf numFmtId="20" fontId="8" fillId="0" borderId="3" applyAlignment="1" pivotButton="0" quotePrefix="0" xfId="0">
      <alignment horizontal="center" vertical="center"/>
    </xf>
    <xf numFmtId="2" fontId="14" fillId="2" borderId="3" applyAlignment="1" pivotButton="0" quotePrefix="0" xfId="0">
      <alignment horizontal="center" vertical="center"/>
    </xf>
    <xf numFmtId="0" fontId="8" fillId="0" borderId="3" applyAlignment="1" pivotButton="0" quotePrefix="0" xfId="0">
      <alignment horizontal="left" vertical="center" indent="1"/>
    </xf>
    <xf numFmtId="0" fontId="11" fillId="5" borderId="3" applyAlignment="1" pivotButton="0" quotePrefix="0" xfId="0">
      <alignment horizontal="left" vertical="center" indent="1"/>
    </xf>
    <xf numFmtId="2" fontId="11" fillId="5" borderId="3" applyAlignment="1" pivotButton="0" quotePrefix="0" xfId="0">
      <alignment horizontal="center" vertical="center"/>
    </xf>
    <xf numFmtId="0" fontId="15" fillId="0" borderId="0" applyAlignment="1" pivotButton="0" quotePrefix="0" xfId="0">
      <alignment horizontal="center" vertical="top"/>
    </xf>
    <xf numFmtId="0" fontId="3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0" fontId="3" fillId="2" borderId="0" applyAlignment="1" pivotButton="0" quotePrefix="0" xfId="0">
      <alignment horizontal="left" vertical="top" wrapText="1"/>
    </xf>
    <xf numFmtId="0" fontId="17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E4E6EB"/>
          <bgColor rgb="00E4E6EB"/>
        </patternFill>
      </fill>
    </dxf>
    <dxf>
      <fill>
        <patternFill patternType="solid">
          <fgColor rgb="00ECEBFF"/>
          <bgColor rgb="00ECEBFF"/>
        </patternFill>
      </fill>
    </dxf>
    <dxf>
      <font>
        <name val="Arial"/>
        <b val="1"/>
        <color rgb="00E85C1B"/>
      </font>
    </dxf>
    <dxf>
      <fill>
        <patternFill patternType="solid">
          <fgColor rgb="003A3470"/>
          <bgColor rgb="003A347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wedobau.com/ru/tabel-ucheta-rabochego-vremeni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34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4.5" customWidth="1" min="1" max="1"/>
    <col width="26" customWidth="1" min="2" max="2"/>
    <col width="14" customWidth="1" min="3" max="3"/>
    <col width="3.9" customWidth="1" min="4" max="4"/>
    <col width="3.9" customWidth="1" min="5" max="5"/>
    <col width="3.9" customWidth="1" min="6" max="6"/>
    <col width="3.9" customWidth="1" min="7" max="7"/>
    <col width="3.9" customWidth="1" min="8" max="8"/>
    <col width="3.9" customWidth="1" min="9" max="9"/>
    <col width="3.9" customWidth="1" min="10" max="10"/>
    <col width="3.9" customWidth="1" min="11" max="11"/>
    <col width="3.9" customWidth="1" min="12" max="12"/>
    <col width="3.9" customWidth="1" min="13" max="13"/>
    <col width="3.9" customWidth="1" min="14" max="14"/>
    <col width="3.9" customWidth="1" min="15" max="15"/>
    <col width="3.9" customWidth="1" min="16" max="16"/>
    <col width="3.9" customWidth="1" min="17" max="17"/>
    <col width="3.9" customWidth="1" min="18" max="18"/>
    <col width="3.9" customWidth="1" min="19" max="19"/>
    <col width="3.9" customWidth="1" min="20" max="20"/>
    <col width="3.9" customWidth="1" min="21" max="21"/>
    <col width="3.9" customWidth="1" min="22" max="22"/>
    <col width="3.9" customWidth="1" min="23" max="23"/>
    <col width="3.9" customWidth="1" min="24" max="24"/>
    <col width="3.9" customWidth="1" min="25" max="25"/>
    <col width="3.9" customWidth="1" min="26" max="26"/>
    <col width="3.9" customWidth="1" min="27" max="27"/>
    <col width="3.9" customWidth="1" min="28" max="28"/>
    <col width="3.9" customWidth="1" min="29" max="29"/>
    <col width="3.9" customWidth="1" min="30" max="30"/>
    <col width="3.9" customWidth="1" min="31" max="31"/>
    <col width="3.9" customWidth="1" min="32" max="32"/>
    <col width="3.9" customWidth="1" min="33" max="33"/>
    <col width="3.9" customWidth="1" min="34" max="34"/>
    <col width="7.5" customWidth="1" min="35" max="35"/>
    <col width="6" customWidth="1" min="36" max="36"/>
    <col width="4.6" customWidth="1" min="37" max="37"/>
    <col width="4.6" customWidth="1" min="38" max="38"/>
    <col hidden="1" width="13" customWidth="1" min="42" max="42"/>
  </cols>
  <sheetData>
    <row r="1" ht="8" customHeight="1">
      <c r="AP1" t="inlineStr">
        <is>
          <t>Январь</t>
        </is>
      </c>
    </row>
    <row r="2" ht="30" customHeight="1">
      <c r="A2" s="1" t="inlineStr">
        <is>
          <t>Табель учёта рабочего времени</t>
        </is>
      </c>
      <c r="AH2" s="2" t="inlineStr">
        <is>
          <r>
            <rPr>
              <rFont val="Arial"/>
              <b val="1"/>
              <color rgb="000B1018"/>
              <sz val="13"/>
            </rPr>
            <t xml:space="preserve">We Do Bau </t>
          </r>
          <r>
            <rPr>
              <rFont val="Arial"/>
              <b val="1"/>
              <color rgb="00FF793D"/>
              <sz val="13"/>
            </rPr>
            <t>●</t>
          </r>
        </is>
      </c>
      <c r="AP2" t="inlineStr">
        <is>
          <t>Февраль</t>
        </is>
      </c>
    </row>
    <row r="3">
      <c r="A3" s="3" t="inlineStr">
        <is>
          <t>Впишите часы за день числом, например 8 или 7,5, без перерывов. Вместо часов можно поставить букву: О отпуск, Б больничный, П праздник.</t>
        </is>
      </c>
      <c r="AP3" t="inlineStr">
        <is>
          <t>Март</t>
        </is>
      </c>
    </row>
    <row r="4" ht="8" customHeight="1">
      <c r="AP4" t="inlineStr">
        <is>
          <t>Апрель</t>
        </is>
      </c>
    </row>
    <row r="5" ht="14" customHeight="1">
      <c r="A5" s="4" t="inlineStr">
        <is>
          <t>Компания</t>
        </is>
      </c>
      <c r="C5" s="4" t="inlineStr">
        <is>
          <t>Объект</t>
        </is>
      </c>
      <c r="R5" s="4" t="inlineStr">
        <is>
          <t>Месяц</t>
        </is>
      </c>
      <c r="AB5" s="4" t="inlineStr">
        <is>
          <t>Год</t>
        </is>
      </c>
      <c r="AP5" t="inlineStr">
        <is>
          <t>Май</t>
        </is>
      </c>
    </row>
    <row r="6" ht="24" customHeight="1">
      <c r="A6" s="5" t="n"/>
      <c r="B6" s="6" t="n"/>
      <c r="C6" s="5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R6" s="7">
        <f>INDEX($AP$1:$AP$12,MONTH(TODAY()))</f>
        <v/>
      </c>
      <c r="AB6" s="7">
        <f>YEAR(TODAY())</f>
        <v/>
      </c>
      <c r="AP6" t="inlineStr">
        <is>
          <t>Июнь</t>
        </is>
      </c>
    </row>
    <row r="7" ht="18" customHeight="1">
      <c r="A7" s="8" t="inlineStr">
        <is>
          <t>№</t>
        </is>
      </c>
      <c r="B7" s="9" t="inlineStr">
        <is>
          <t>Сотрудник</t>
        </is>
      </c>
      <c r="C7" s="8" t="inlineStr">
        <is>
          <t>Должность</t>
        </is>
      </c>
      <c r="D7" s="10">
        <f>IFERROR(IF(DAY(DATE($AB$6,MATCH(R6,$AP$1:$AP$12,0),1))=1,DATE($AB$6,MATCH(R6,$AP$1:$AP$12,0),1),""),"")</f>
        <v/>
      </c>
      <c r="E7" s="10">
        <f>IFERROR(IF(DAY(DATE($AB$6,MATCH(R6,$AP$1:$AP$12,0),2))=2,DATE($AB$6,MATCH(R6,$AP$1:$AP$12,0),2),""),"")</f>
        <v/>
      </c>
      <c r="F7" s="10">
        <f>IFERROR(IF(DAY(DATE($AB$6,MATCH(R6,$AP$1:$AP$12,0),3))=3,DATE($AB$6,MATCH(R6,$AP$1:$AP$12,0),3),""),"")</f>
        <v/>
      </c>
      <c r="G7" s="10">
        <f>IFERROR(IF(DAY(DATE($AB$6,MATCH(R6,$AP$1:$AP$12,0),4))=4,DATE($AB$6,MATCH(R6,$AP$1:$AP$12,0),4),""),"")</f>
        <v/>
      </c>
      <c r="H7" s="10">
        <f>IFERROR(IF(DAY(DATE($AB$6,MATCH(R6,$AP$1:$AP$12,0),5))=5,DATE($AB$6,MATCH(R6,$AP$1:$AP$12,0),5),""),"")</f>
        <v/>
      </c>
      <c r="I7" s="10">
        <f>IFERROR(IF(DAY(DATE($AB$6,MATCH(R6,$AP$1:$AP$12,0),6))=6,DATE($AB$6,MATCH(R6,$AP$1:$AP$12,0),6),""),"")</f>
        <v/>
      </c>
      <c r="J7" s="10">
        <f>IFERROR(IF(DAY(DATE($AB$6,MATCH(R6,$AP$1:$AP$12,0),7))=7,DATE($AB$6,MATCH(R6,$AP$1:$AP$12,0),7),""),"")</f>
        <v/>
      </c>
      <c r="K7" s="10">
        <f>IFERROR(IF(DAY(DATE($AB$6,MATCH(R6,$AP$1:$AP$12,0),8))=8,DATE($AB$6,MATCH(R6,$AP$1:$AP$12,0),8),""),"")</f>
        <v/>
      </c>
      <c r="L7" s="10">
        <f>IFERROR(IF(DAY(DATE($AB$6,MATCH(R6,$AP$1:$AP$12,0),9))=9,DATE($AB$6,MATCH(R6,$AP$1:$AP$12,0),9),""),"")</f>
        <v/>
      </c>
      <c r="M7" s="10">
        <f>IFERROR(IF(DAY(DATE($AB$6,MATCH(R6,$AP$1:$AP$12,0),10))=10,DATE($AB$6,MATCH(R6,$AP$1:$AP$12,0),10),""),"")</f>
        <v/>
      </c>
      <c r="N7" s="10">
        <f>IFERROR(IF(DAY(DATE($AB$6,MATCH(R6,$AP$1:$AP$12,0),11))=11,DATE($AB$6,MATCH(R6,$AP$1:$AP$12,0),11),""),"")</f>
        <v/>
      </c>
      <c r="O7" s="10">
        <f>IFERROR(IF(DAY(DATE($AB$6,MATCH(R6,$AP$1:$AP$12,0),12))=12,DATE($AB$6,MATCH(R6,$AP$1:$AP$12,0),12),""),"")</f>
        <v/>
      </c>
      <c r="P7" s="10">
        <f>IFERROR(IF(DAY(DATE($AB$6,MATCH(R6,$AP$1:$AP$12,0),13))=13,DATE($AB$6,MATCH(R6,$AP$1:$AP$12,0),13),""),"")</f>
        <v/>
      </c>
      <c r="Q7" s="10">
        <f>IFERROR(IF(DAY(DATE($AB$6,MATCH(R6,$AP$1:$AP$12,0),14))=14,DATE($AB$6,MATCH(R6,$AP$1:$AP$12,0),14),""),"")</f>
        <v/>
      </c>
      <c r="R7" s="10">
        <f>IFERROR(IF(DAY(DATE($AB$6,MATCH(R6,$AP$1:$AP$12,0),15))=15,DATE($AB$6,MATCH(R6,$AP$1:$AP$12,0),15),""),"")</f>
        <v/>
      </c>
      <c r="S7" s="10">
        <f>IFERROR(IF(DAY(DATE($AB$6,MATCH(R6,$AP$1:$AP$12,0),16))=16,DATE($AB$6,MATCH(R6,$AP$1:$AP$12,0),16),""),"")</f>
        <v/>
      </c>
      <c r="T7" s="10">
        <f>IFERROR(IF(DAY(DATE($AB$6,MATCH(R6,$AP$1:$AP$12,0),17))=17,DATE($AB$6,MATCH(R6,$AP$1:$AP$12,0),17),""),"")</f>
        <v/>
      </c>
      <c r="U7" s="10">
        <f>IFERROR(IF(DAY(DATE($AB$6,MATCH(R6,$AP$1:$AP$12,0),18))=18,DATE($AB$6,MATCH(R6,$AP$1:$AP$12,0),18),""),"")</f>
        <v/>
      </c>
      <c r="V7" s="10">
        <f>IFERROR(IF(DAY(DATE($AB$6,MATCH(R6,$AP$1:$AP$12,0),19))=19,DATE($AB$6,MATCH(R6,$AP$1:$AP$12,0),19),""),"")</f>
        <v/>
      </c>
      <c r="W7" s="10">
        <f>IFERROR(IF(DAY(DATE($AB$6,MATCH(R6,$AP$1:$AP$12,0),20))=20,DATE($AB$6,MATCH(R6,$AP$1:$AP$12,0),20),""),"")</f>
        <v/>
      </c>
      <c r="X7" s="10">
        <f>IFERROR(IF(DAY(DATE($AB$6,MATCH(R6,$AP$1:$AP$12,0),21))=21,DATE($AB$6,MATCH(R6,$AP$1:$AP$12,0),21),""),"")</f>
        <v/>
      </c>
      <c r="Y7" s="10">
        <f>IFERROR(IF(DAY(DATE($AB$6,MATCH(R6,$AP$1:$AP$12,0),22))=22,DATE($AB$6,MATCH(R6,$AP$1:$AP$12,0),22),""),"")</f>
        <v/>
      </c>
      <c r="Z7" s="10">
        <f>IFERROR(IF(DAY(DATE($AB$6,MATCH(R6,$AP$1:$AP$12,0),23))=23,DATE($AB$6,MATCH(R6,$AP$1:$AP$12,0),23),""),"")</f>
        <v/>
      </c>
      <c r="AA7" s="10">
        <f>IFERROR(IF(DAY(DATE($AB$6,MATCH(R6,$AP$1:$AP$12,0),24))=24,DATE($AB$6,MATCH(R6,$AP$1:$AP$12,0),24),""),"")</f>
        <v/>
      </c>
      <c r="AB7" s="10">
        <f>IFERROR(IF(DAY(DATE($AB$6,MATCH(R6,$AP$1:$AP$12,0),25))=25,DATE($AB$6,MATCH(R6,$AP$1:$AP$12,0),25),""),"")</f>
        <v/>
      </c>
      <c r="AC7" s="10">
        <f>IFERROR(IF(DAY(DATE($AB$6,MATCH(R6,$AP$1:$AP$12,0),26))=26,DATE($AB$6,MATCH(R6,$AP$1:$AP$12,0),26),""),"")</f>
        <v/>
      </c>
      <c r="AD7" s="10">
        <f>IFERROR(IF(DAY(DATE($AB$6,MATCH(R6,$AP$1:$AP$12,0),27))=27,DATE($AB$6,MATCH(R6,$AP$1:$AP$12,0),27),""),"")</f>
        <v/>
      </c>
      <c r="AE7" s="10">
        <f>IFERROR(IF(DAY(DATE($AB$6,MATCH(R6,$AP$1:$AP$12,0),28))=28,DATE($AB$6,MATCH(R6,$AP$1:$AP$12,0),28),""),"")</f>
        <v/>
      </c>
      <c r="AF7" s="10">
        <f>IFERROR(IF(DAY(DATE($AB$6,MATCH(R6,$AP$1:$AP$12,0),29))=29,DATE($AB$6,MATCH(R6,$AP$1:$AP$12,0),29),""),"")</f>
        <v/>
      </c>
      <c r="AG7" s="10">
        <f>IFERROR(IF(DAY(DATE($AB$6,MATCH(R6,$AP$1:$AP$12,0),30))=30,DATE($AB$6,MATCH(R6,$AP$1:$AP$12,0),30),""),"")</f>
        <v/>
      </c>
      <c r="AH7" s="10">
        <f>IFERROR(IF(DAY(DATE($AB$6,MATCH(R6,$AP$1:$AP$12,0),31))=31,DATE($AB$6,MATCH(R6,$AP$1:$AP$12,0),31),""),"")</f>
        <v/>
      </c>
      <c r="AI7" s="8" t="inlineStr">
        <is>
          <t>Часов</t>
        </is>
      </c>
      <c r="AJ7" s="8" t="inlineStr">
        <is>
          <t>Дней</t>
        </is>
      </c>
      <c r="AK7" s="8" t="inlineStr">
        <is>
          <t>О</t>
        </is>
      </c>
      <c r="AL7" s="8" t="inlineStr">
        <is>
          <t>Б</t>
        </is>
      </c>
      <c r="AP7" t="inlineStr">
        <is>
          <t>Июль</t>
        </is>
      </c>
    </row>
    <row r="8" ht="18" customHeight="1">
      <c r="A8" s="11" t="n"/>
      <c r="B8" s="12" t="n"/>
      <c r="C8" s="11" t="n"/>
      <c r="D8" s="13">
        <f>IF(D$7="","",CHOOSE(WEEKDAY(D$7,2),"Пн","Вт","Ср","Чт","Пт","Сб","Вс"))</f>
        <v/>
      </c>
      <c r="E8" s="13">
        <f>IF(E$7="","",CHOOSE(WEEKDAY(E$7,2),"Пн","Вт","Ср","Чт","Пт","Сб","Вс"))</f>
        <v/>
      </c>
      <c r="F8" s="13">
        <f>IF(F$7="","",CHOOSE(WEEKDAY(F$7,2),"Пн","Вт","Ср","Чт","Пт","Сб","Вс"))</f>
        <v/>
      </c>
      <c r="G8" s="13">
        <f>IF(G$7="","",CHOOSE(WEEKDAY(G$7,2),"Пн","Вт","Ср","Чт","Пт","Сб","Вс"))</f>
        <v/>
      </c>
      <c r="H8" s="13">
        <f>IF(H$7="","",CHOOSE(WEEKDAY(H$7,2),"Пн","Вт","Ср","Чт","Пт","Сб","Вс"))</f>
        <v/>
      </c>
      <c r="I8" s="13">
        <f>IF(I$7="","",CHOOSE(WEEKDAY(I$7,2),"Пн","Вт","Ср","Чт","Пт","Сб","Вс"))</f>
        <v/>
      </c>
      <c r="J8" s="13">
        <f>IF(J$7="","",CHOOSE(WEEKDAY(J$7,2),"Пн","Вт","Ср","Чт","Пт","Сб","Вс"))</f>
        <v/>
      </c>
      <c r="K8" s="13">
        <f>IF(K$7="","",CHOOSE(WEEKDAY(K$7,2),"Пн","Вт","Ср","Чт","Пт","Сб","Вс"))</f>
        <v/>
      </c>
      <c r="L8" s="13">
        <f>IF(L$7="","",CHOOSE(WEEKDAY(L$7,2),"Пн","Вт","Ср","Чт","Пт","Сб","Вс"))</f>
        <v/>
      </c>
      <c r="M8" s="13">
        <f>IF(M$7="","",CHOOSE(WEEKDAY(M$7,2),"Пн","Вт","Ср","Чт","Пт","Сб","Вс"))</f>
        <v/>
      </c>
      <c r="N8" s="13">
        <f>IF(N$7="","",CHOOSE(WEEKDAY(N$7,2),"Пн","Вт","Ср","Чт","Пт","Сб","Вс"))</f>
        <v/>
      </c>
      <c r="O8" s="13">
        <f>IF(O$7="","",CHOOSE(WEEKDAY(O$7,2),"Пн","Вт","Ср","Чт","Пт","Сб","Вс"))</f>
        <v/>
      </c>
      <c r="P8" s="13">
        <f>IF(P$7="","",CHOOSE(WEEKDAY(P$7,2),"Пн","Вт","Ср","Чт","Пт","Сб","Вс"))</f>
        <v/>
      </c>
      <c r="Q8" s="13">
        <f>IF(Q$7="","",CHOOSE(WEEKDAY(Q$7,2),"Пн","Вт","Ср","Чт","Пт","Сб","Вс"))</f>
        <v/>
      </c>
      <c r="R8" s="13">
        <f>IF(R$7="","",CHOOSE(WEEKDAY(R$7,2),"Пн","Вт","Ср","Чт","Пт","Сб","Вс"))</f>
        <v/>
      </c>
      <c r="S8" s="13">
        <f>IF(S$7="","",CHOOSE(WEEKDAY(S$7,2),"Пн","Вт","Ср","Чт","Пт","Сб","Вс"))</f>
        <v/>
      </c>
      <c r="T8" s="13">
        <f>IF(T$7="","",CHOOSE(WEEKDAY(T$7,2),"Пн","Вт","Ср","Чт","Пт","Сб","Вс"))</f>
        <v/>
      </c>
      <c r="U8" s="13">
        <f>IF(U$7="","",CHOOSE(WEEKDAY(U$7,2),"Пн","Вт","Ср","Чт","Пт","Сб","Вс"))</f>
        <v/>
      </c>
      <c r="V8" s="13">
        <f>IF(V$7="","",CHOOSE(WEEKDAY(V$7,2),"Пн","Вт","Ср","Чт","Пт","Сб","Вс"))</f>
        <v/>
      </c>
      <c r="W8" s="13">
        <f>IF(W$7="","",CHOOSE(WEEKDAY(W$7,2),"Пн","Вт","Ср","Чт","Пт","Сб","Вс"))</f>
        <v/>
      </c>
      <c r="X8" s="13">
        <f>IF(X$7="","",CHOOSE(WEEKDAY(X$7,2),"Пн","Вт","Ср","Чт","Пт","Сб","Вс"))</f>
        <v/>
      </c>
      <c r="Y8" s="13">
        <f>IF(Y$7="","",CHOOSE(WEEKDAY(Y$7,2),"Пн","Вт","Ср","Чт","Пт","Сб","Вс"))</f>
        <v/>
      </c>
      <c r="Z8" s="13">
        <f>IF(Z$7="","",CHOOSE(WEEKDAY(Z$7,2),"Пн","Вт","Ср","Чт","Пт","Сб","Вс"))</f>
        <v/>
      </c>
      <c r="AA8" s="13">
        <f>IF(AA$7="","",CHOOSE(WEEKDAY(AA$7,2),"Пн","Вт","Ср","Чт","Пт","Сб","Вс"))</f>
        <v/>
      </c>
      <c r="AB8" s="13">
        <f>IF(AB$7="","",CHOOSE(WEEKDAY(AB$7,2),"Пн","Вт","Ср","Чт","Пт","Сб","Вс"))</f>
        <v/>
      </c>
      <c r="AC8" s="13">
        <f>IF(AC$7="","",CHOOSE(WEEKDAY(AC$7,2),"Пн","Вт","Ср","Чт","Пт","Сб","Вс"))</f>
        <v/>
      </c>
      <c r="AD8" s="13">
        <f>IF(AD$7="","",CHOOSE(WEEKDAY(AD$7,2),"Пн","Вт","Ср","Чт","Пт","Сб","Вс"))</f>
        <v/>
      </c>
      <c r="AE8" s="13">
        <f>IF(AE$7="","",CHOOSE(WEEKDAY(AE$7,2),"Пн","Вт","Ср","Чт","Пт","Сб","Вс"))</f>
        <v/>
      </c>
      <c r="AF8" s="13">
        <f>IF(AF$7="","",CHOOSE(WEEKDAY(AF$7,2),"Пн","Вт","Ср","Чт","Пт","Сб","Вс"))</f>
        <v/>
      </c>
      <c r="AG8" s="13">
        <f>IF(AG$7="","",CHOOSE(WEEKDAY(AG$7,2),"Пн","Вт","Ср","Чт","Пт","Сб","Вс"))</f>
        <v/>
      </c>
      <c r="AH8" s="13">
        <f>IF(AH$7="","",CHOOSE(WEEKDAY(AH$7,2),"Пн","Вт","Ср","Чт","Пт","Сб","Вс"))</f>
        <v/>
      </c>
      <c r="AI8" s="11" t="n"/>
      <c r="AJ8" s="11" t="n"/>
      <c r="AK8" s="11" t="n"/>
      <c r="AL8" s="11" t="n"/>
      <c r="AP8" t="inlineStr">
        <is>
          <t>Август</t>
        </is>
      </c>
    </row>
    <row r="9" ht="21" customHeight="1">
      <c r="A9" s="14" t="n">
        <v>1</v>
      </c>
      <c r="B9" s="15" t="n"/>
      <c r="C9" s="16" t="n"/>
      <c r="D9" s="17" t="n"/>
      <c r="E9" s="17" t="n"/>
      <c r="F9" s="17" t="n"/>
      <c r="G9" s="17" t="n"/>
      <c r="H9" s="17" t="n"/>
      <c r="I9" s="17" t="n"/>
      <c r="J9" s="17" t="n"/>
      <c r="K9" s="17" t="n"/>
      <c r="L9" s="17" t="n"/>
      <c r="M9" s="17" t="n"/>
      <c r="N9" s="17" t="n"/>
      <c r="O9" s="17" t="n"/>
      <c r="P9" s="17" t="n"/>
      <c r="Q9" s="17" t="n"/>
      <c r="R9" s="17" t="n"/>
      <c r="S9" s="17" t="n"/>
      <c r="T9" s="17" t="n"/>
      <c r="U9" s="17" t="n"/>
      <c r="V9" s="17" t="n"/>
      <c r="W9" s="17" t="n"/>
      <c r="X9" s="17" t="n"/>
      <c r="Y9" s="17" t="n"/>
      <c r="Z9" s="17" t="n"/>
      <c r="AA9" s="17" t="n"/>
      <c r="AB9" s="17" t="n"/>
      <c r="AC9" s="17" t="n"/>
      <c r="AD9" s="17" t="n"/>
      <c r="AE9" s="17" t="n"/>
      <c r="AF9" s="17" t="n"/>
      <c r="AG9" s="17" t="n"/>
      <c r="AH9" s="17" t="n"/>
      <c r="AI9" s="18">
        <f>IF(COUNT(D9:AH9)=0,"",SUM(D9:AH9))</f>
        <v/>
      </c>
      <c r="AJ9" s="19">
        <f>IF(COUNT(D9:AH9)=0,"",COUNT(D9:AH9))</f>
        <v/>
      </c>
      <c r="AK9" s="19">
        <f>IF(COUNTIF(D9:AH9,"О")=0,"",COUNTIF(D9:AH9,"О"))</f>
        <v/>
      </c>
      <c r="AL9" s="19">
        <f>IF(COUNTIF(D9:AH9,"Б")=0,"",COUNTIF(D9:AH9,"Б"))</f>
        <v/>
      </c>
      <c r="AP9" t="inlineStr">
        <is>
          <t>Сентябрь</t>
        </is>
      </c>
    </row>
    <row r="10" ht="21" customHeight="1">
      <c r="A10" s="14" t="n">
        <v>2</v>
      </c>
      <c r="B10" s="15" t="n"/>
      <c r="C10" s="16" t="n"/>
      <c r="D10" s="17" t="n"/>
      <c r="E10" s="17" t="n"/>
      <c r="F10" s="17" t="n"/>
      <c r="G10" s="17" t="n"/>
      <c r="H10" s="17" t="n"/>
      <c r="I10" s="17" t="n"/>
      <c r="J10" s="17" t="n"/>
      <c r="K10" s="17" t="n"/>
      <c r="L10" s="17" t="n"/>
      <c r="M10" s="17" t="n"/>
      <c r="N10" s="17" t="n"/>
      <c r="O10" s="17" t="n"/>
      <c r="P10" s="17" t="n"/>
      <c r="Q10" s="17" t="n"/>
      <c r="R10" s="17" t="n"/>
      <c r="S10" s="17" t="n"/>
      <c r="T10" s="17" t="n"/>
      <c r="U10" s="17" t="n"/>
      <c r="V10" s="17" t="n"/>
      <c r="W10" s="17" t="n"/>
      <c r="X10" s="17" t="n"/>
      <c r="Y10" s="17" t="n"/>
      <c r="Z10" s="17" t="n"/>
      <c r="AA10" s="17" t="n"/>
      <c r="AB10" s="17" t="n"/>
      <c r="AC10" s="17" t="n"/>
      <c r="AD10" s="17" t="n"/>
      <c r="AE10" s="17" t="n"/>
      <c r="AF10" s="17" t="n"/>
      <c r="AG10" s="17" t="n"/>
      <c r="AH10" s="17" t="n"/>
      <c r="AI10" s="18">
        <f>IF(COUNT(D10:AH10)=0,"",SUM(D10:AH10))</f>
        <v/>
      </c>
      <c r="AJ10" s="19">
        <f>IF(COUNT(D10:AH10)=0,"",COUNT(D10:AH10))</f>
        <v/>
      </c>
      <c r="AK10" s="19">
        <f>IF(COUNTIF(D10:AH10,"О")=0,"",COUNTIF(D10:AH10,"О"))</f>
        <v/>
      </c>
      <c r="AL10" s="19">
        <f>IF(COUNTIF(D10:AH10,"Б")=0,"",COUNTIF(D10:AH10,"Б"))</f>
        <v/>
      </c>
      <c r="AP10" t="inlineStr">
        <is>
          <t>Октябрь</t>
        </is>
      </c>
    </row>
    <row r="11" ht="21" customHeight="1">
      <c r="A11" s="14" t="n">
        <v>3</v>
      </c>
      <c r="B11" s="15" t="n"/>
      <c r="C11" s="16" t="n"/>
      <c r="D11" s="17" t="n"/>
      <c r="E11" s="17" t="n"/>
      <c r="F11" s="17" t="n"/>
      <c r="G11" s="17" t="n"/>
      <c r="H11" s="17" t="n"/>
      <c r="I11" s="17" t="n"/>
      <c r="J11" s="17" t="n"/>
      <c r="K11" s="17" t="n"/>
      <c r="L11" s="17" t="n"/>
      <c r="M11" s="17" t="n"/>
      <c r="N11" s="17" t="n"/>
      <c r="O11" s="17" t="n"/>
      <c r="P11" s="17" t="n"/>
      <c r="Q11" s="17" t="n"/>
      <c r="R11" s="17" t="n"/>
      <c r="S11" s="17" t="n"/>
      <c r="T11" s="17" t="n"/>
      <c r="U11" s="17" t="n"/>
      <c r="V11" s="17" t="n"/>
      <c r="W11" s="17" t="n"/>
      <c r="X11" s="17" t="n"/>
      <c r="Y11" s="17" t="n"/>
      <c r="Z11" s="17" t="n"/>
      <c r="AA11" s="17" t="n"/>
      <c r="AB11" s="17" t="n"/>
      <c r="AC11" s="17" t="n"/>
      <c r="AD11" s="17" t="n"/>
      <c r="AE11" s="17" t="n"/>
      <c r="AF11" s="17" t="n"/>
      <c r="AG11" s="17" t="n"/>
      <c r="AH11" s="17" t="n"/>
      <c r="AI11" s="18">
        <f>IF(COUNT(D11:AH11)=0,"",SUM(D11:AH11))</f>
        <v/>
      </c>
      <c r="AJ11" s="19">
        <f>IF(COUNT(D11:AH11)=0,"",COUNT(D11:AH11))</f>
        <v/>
      </c>
      <c r="AK11" s="19">
        <f>IF(COUNTIF(D11:AH11,"О")=0,"",COUNTIF(D11:AH11,"О"))</f>
        <v/>
      </c>
      <c r="AL11" s="19">
        <f>IF(COUNTIF(D11:AH11,"Б")=0,"",COUNTIF(D11:AH11,"Б"))</f>
        <v/>
      </c>
      <c r="AP11" t="inlineStr">
        <is>
          <t>Ноябрь</t>
        </is>
      </c>
    </row>
    <row r="12" ht="21" customHeight="1">
      <c r="A12" s="14" t="n">
        <v>4</v>
      </c>
      <c r="B12" s="15" t="n"/>
      <c r="C12" s="16" t="n"/>
      <c r="D12" s="17" t="n"/>
      <c r="E12" s="17" t="n"/>
      <c r="F12" s="17" t="n"/>
      <c r="G12" s="17" t="n"/>
      <c r="H12" s="17" t="n"/>
      <c r="I12" s="17" t="n"/>
      <c r="J12" s="17" t="n"/>
      <c r="K12" s="17" t="n"/>
      <c r="L12" s="17" t="n"/>
      <c r="M12" s="17" t="n"/>
      <c r="N12" s="17" t="n"/>
      <c r="O12" s="17" t="n"/>
      <c r="P12" s="17" t="n"/>
      <c r="Q12" s="17" t="n"/>
      <c r="R12" s="17" t="n"/>
      <c r="S12" s="17" t="n"/>
      <c r="T12" s="17" t="n"/>
      <c r="U12" s="17" t="n"/>
      <c r="V12" s="17" t="n"/>
      <c r="W12" s="17" t="n"/>
      <c r="X12" s="17" t="n"/>
      <c r="Y12" s="17" t="n"/>
      <c r="Z12" s="17" t="n"/>
      <c r="AA12" s="17" t="n"/>
      <c r="AB12" s="17" t="n"/>
      <c r="AC12" s="17" t="n"/>
      <c r="AD12" s="17" t="n"/>
      <c r="AE12" s="17" t="n"/>
      <c r="AF12" s="17" t="n"/>
      <c r="AG12" s="17" t="n"/>
      <c r="AH12" s="17" t="n"/>
      <c r="AI12" s="18">
        <f>IF(COUNT(D12:AH12)=0,"",SUM(D12:AH12))</f>
        <v/>
      </c>
      <c r="AJ12" s="19">
        <f>IF(COUNT(D12:AH12)=0,"",COUNT(D12:AH12))</f>
        <v/>
      </c>
      <c r="AK12" s="19">
        <f>IF(COUNTIF(D12:AH12,"О")=0,"",COUNTIF(D12:AH12,"О"))</f>
        <v/>
      </c>
      <c r="AL12" s="19">
        <f>IF(COUNTIF(D12:AH12,"Б")=0,"",COUNTIF(D12:AH12,"Б"))</f>
        <v/>
      </c>
      <c r="AP12" t="inlineStr">
        <is>
          <t>Декабрь</t>
        </is>
      </c>
    </row>
    <row r="13" ht="21" customHeight="1">
      <c r="A13" s="14" t="n">
        <v>5</v>
      </c>
      <c r="B13" s="15" t="n"/>
      <c r="C13" s="16" t="n"/>
      <c r="D13" s="17" t="n"/>
      <c r="E13" s="17" t="n"/>
      <c r="F13" s="17" t="n"/>
      <c r="G13" s="17" t="n"/>
      <c r="H13" s="17" t="n"/>
      <c r="I13" s="17" t="n"/>
      <c r="J13" s="17" t="n"/>
      <c r="K13" s="17" t="n"/>
      <c r="L13" s="17" t="n"/>
      <c r="M13" s="17" t="n"/>
      <c r="N13" s="17" t="n"/>
      <c r="O13" s="17" t="n"/>
      <c r="P13" s="17" t="n"/>
      <c r="Q13" s="17" t="n"/>
      <c r="R13" s="17" t="n"/>
      <c r="S13" s="17" t="n"/>
      <c r="T13" s="17" t="n"/>
      <c r="U13" s="17" t="n"/>
      <c r="V13" s="17" t="n"/>
      <c r="W13" s="17" t="n"/>
      <c r="X13" s="17" t="n"/>
      <c r="Y13" s="17" t="n"/>
      <c r="Z13" s="17" t="n"/>
      <c r="AA13" s="17" t="n"/>
      <c r="AB13" s="17" t="n"/>
      <c r="AC13" s="17" t="n"/>
      <c r="AD13" s="17" t="n"/>
      <c r="AE13" s="17" t="n"/>
      <c r="AF13" s="17" t="n"/>
      <c r="AG13" s="17" t="n"/>
      <c r="AH13" s="17" t="n"/>
      <c r="AI13" s="18">
        <f>IF(COUNT(D13:AH13)=0,"",SUM(D13:AH13))</f>
        <v/>
      </c>
      <c r="AJ13" s="19">
        <f>IF(COUNT(D13:AH13)=0,"",COUNT(D13:AH13))</f>
        <v/>
      </c>
      <c r="AK13" s="19">
        <f>IF(COUNTIF(D13:AH13,"О")=0,"",COUNTIF(D13:AH13,"О"))</f>
        <v/>
      </c>
      <c r="AL13" s="19">
        <f>IF(COUNTIF(D13:AH13,"Б")=0,"",COUNTIF(D13:AH13,"Б"))</f>
        <v/>
      </c>
    </row>
    <row r="14" ht="21" customHeight="1">
      <c r="A14" s="14" t="n">
        <v>6</v>
      </c>
      <c r="B14" s="15" t="n"/>
      <c r="C14" s="16" t="n"/>
      <c r="D14" s="17" t="n"/>
      <c r="E14" s="17" t="n"/>
      <c r="F14" s="17" t="n"/>
      <c r="G14" s="17" t="n"/>
      <c r="H14" s="17" t="n"/>
      <c r="I14" s="17" t="n"/>
      <c r="J14" s="17" t="n"/>
      <c r="K14" s="17" t="n"/>
      <c r="L14" s="17" t="n"/>
      <c r="M14" s="17" t="n"/>
      <c r="N14" s="17" t="n"/>
      <c r="O14" s="17" t="n"/>
      <c r="P14" s="17" t="n"/>
      <c r="Q14" s="17" t="n"/>
      <c r="R14" s="17" t="n"/>
      <c r="S14" s="17" t="n"/>
      <c r="T14" s="17" t="n"/>
      <c r="U14" s="17" t="n"/>
      <c r="V14" s="17" t="n"/>
      <c r="W14" s="17" t="n"/>
      <c r="X14" s="17" t="n"/>
      <c r="Y14" s="17" t="n"/>
      <c r="Z14" s="17" t="n"/>
      <c r="AA14" s="17" t="n"/>
      <c r="AB14" s="17" t="n"/>
      <c r="AC14" s="17" t="n"/>
      <c r="AD14" s="17" t="n"/>
      <c r="AE14" s="17" t="n"/>
      <c r="AF14" s="17" t="n"/>
      <c r="AG14" s="17" t="n"/>
      <c r="AH14" s="17" t="n"/>
      <c r="AI14" s="18">
        <f>IF(COUNT(D14:AH14)=0,"",SUM(D14:AH14))</f>
        <v/>
      </c>
      <c r="AJ14" s="19">
        <f>IF(COUNT(D14:AH14)=0,"",COUNT(D14:AH14))</f>
        <v/>
      </c>
      <c r="AK14" s="19">
        <f>IF(COUNTIF(D14:AH14,"О")=0,"",COUNTIF(D14:AH14,"О"))</f>
        <v/>
      </c>
      <c r="AL14" s="19">
        <f>IF(COUNTIF(D14:AH14,"Б")=0,"",COUNTIF(D14:AH14,"Б"))</f>
        <v/>
      </c>
    </row>
    <row r="15" ht="21" customHeight="1">
      <c r="A15" s="14" t="n">
        <v>7</v>
      </c>
      <c r="B15" s="15" t="n"/>
      <c r="C15" s="16" t="n"/>
      <c r="D15" s="17" t="n"/>
      <c r="E15" s="17" t="n"/>
      <c r="F15" s="17" t="n"/>
      <c r="G15" s="17" t="n"/>
      <c r="H15" s="17" t="n"/>
      <c r="I15" s="17" t="n"/>
      <c r="J15" s="17" t="n"/>
      <c r="K15" s="17" t="n"/>
      <c r="L15" s="17" t="n"/>
      <c r="M15" s="17" t="n"/>
      <c r="N15" s="17" t="n"/>
      <c r="O15" s="17" t="n"/>
      <c r="P15" s="17" t="n"/>
      <c r="Q15" s="17" t="n"/>
      <c r="R15" s="17" t="n"/>
      <c r="S15" s="17" t="n"/>
      <c r="T15" s="17" t="n"/>
      <c r="U15" s="17" t="n"/>
      <c r="V15" s="17" t="n"/>
      <c r="W15" s="17" t="n"/>
      <c r="X15" s="17" t="n"/>
      <c r="Y15" s="17" t="n"/>
      <c r="Z15" s="17" t="n"/>
      <c r="AA15" s="17" t="n"/>
      <c r="AB15" s="17" t="n"/>
      <c r="AC15" s="17" t="n"/>
      <c r="AD15" s="17" t="n"/>
      <c r="AE15" s="17" t="n"/>
      <c r="AF15" s="17" t="n"/>
      <c r="AG15" s="17" t="n"/>
      <c r="AH15" s="17" t="n"/>
      <c r="AI15" s="18">
        <f>IF(COUNT(D15:AH15)=0,"",SUM(D15:AH15))</f>
        <v/>
      </c>
      <c r="AJ15" s="19">
        <f>IF(COUNT(D15:AH15)=0,"",COUNT(D15:AH15))</f>
        <v/>
      </c>
      <c r="AK15" s="19">
        <f>IF(COUNTIF(D15:AH15,"О")=0,"",COUNTIF(D15:AH15,"О"))</f>
        <v/>
      </c>
      <c r="AL15" s="19">
        <f>IF(COUNTIF(D15:AH15,"Б")=0,"",COUNTIF(D15:AH15,"Б"))</f>
        <v/>
      </c>
    </row>
    <row r="16" ht="21" customHeight="1">
      <c r="A16" s="14" t="n">
        <v>8</v>
      </c>
      <c r="B16" s="15" t="n"/>
      <c r="C16" s="16" t="n"/>
      <c r="D16" s="17" t="n"/>
      <c r="E16" s="17" t="n"/>
      <c r="F16" s="17" t="n"/>
      <c r="G16" s="17" t="n"/>
      <c r="H16" s="17" t="n"/>
      <c r="I16" s="17" t="n"/>
      <c r="J16" s="17" t="n"/>
      <c r="K16" s="17" t="n"/>
      <c r="L16" s="17" t="n"/>
      <c r="M16" s="17" t="n"/>
      <c r="N16" s="17" t="n"/>
      <c r="O16" s="17" t="n"/>
      <c r="P16" s="17" t="n"/>
      <c r="Q16" s="17" t="n"/>
      <c r="R16" s="17" t="n"/>
      <c r="S16" s="17" t="n"/>
      <c r="T16" s="17" t="n"/>
      <c r="U16" s="17" t="n"/>
      <c r="V16" s="17" t="n"/>
      <c r="W16" s="17" t="n"/>
      <c r="X16" s="17" t="n"/>
      <c r="Y16" s="17" t="n"/>
      <c r="Z16" s="17" t="n"/>
      <c r="AA16" s="17" t="n"/>
      <c r="AB16" s="17" t="n"/>
      <c r="AC16" s="17" t="n"/>
      <c r="AD16" s="17" t="n"/>
      <c r="AE16" s="17" t="n"/>
      <c r="AF16" s="17" t="n"/>
      <c r="AG16" s="17" t="n"/>
      <c r="AH16" s="17" t="n"/>
      <c r="AI16" s="18">
        <f>IF(COUNT(D16:AH16)=0,"",SUM(D16:AH16))</f>
        <v/>
      </c>
      <c r="AJ16" s="19">
        <f>IF(COUNT(D16:AH16)=0,"",COUNT(D16:AH16))</f>
        <v/>
      </c>
      <c r="AK16" s="19">
        <f>IF(COUNTIF(D16:AH16,"О")=0,"",COUNTIF(D16:AH16,"О"))</f>
        <v/>
      </c>
      <c r="AL16" s="19">
        <f>IF(COUNTIF(D16:AH16,"Б")=0,"",COUNTIF(D16:AH16,"Б"))</f>
        <v/>
      </c>
    </row>
    <row r="17" ht="21" customHeight="1">
      <c r="A17" s="14" t="n">
        <v>9</v>
      </c>
      <c r="B17" s="15" t="n"/>
      <c r="C17" s="16" t="n"/>
      <c r="D17" s="17" t="n"/>
      <c r="E17" s="17" t="n"/>
      <c r="F17" s="17" t="n"/>
      <c r="G17" s="17" t="n"/>
      <c r="H17" s="17" t="n"/>
      <c r="I17" s="17" t="n"/>
      <c r="J17" s="17" t="n"/>
      <c r="K17" s="17" t="n"/>
      <c r="L17" s="17" t="n"/>
      <c r="M17" s="17" t="n"/>
      <c r="N17" s="17" t="n"/>
      <c r="O17" s="17" t="n"/>
      <c r="P17" s="17" t="n"/>
      <c r="Q17" s="17" t="n"/>
      <c r="R17" s="17" t="n"/>
      <c r="S17" s="17" t="n"/>
      <c r="T17" s="17" t="n"/>
      <c r="U17" s="17" t="n"/>
      <c r="V17" s="17" t="n"/>
      <c r="W17" s="17" t="n"/>
      <c r="X17" s="17" t="n"/>
      <c r="Y17" s="17" t="n"/>
      <c r="Z17" s="17" t="n"/>
      <c r="AA17" s="17" t="n"/>
      <c r="AB17" s="17" t="n"/>
      <c r="AC17" s="17" t="n"/>
      <c r="AD17" s="17" t="n"/>
      <c r="AE17" s="17" t="n"/>
      <c r="AF17" s="17" t="n"/>
      <c r="AG17" s="17" t="n"/>
      <c r="AH17" s="17" t="n"/>
      <c r="AI17" s="18">
        <f>IF(COUNT(D17:AH17)=0,"",SUM(D17:AH17))</f>
        <v/>
      </c>
      <c r="AJ17" s="19">
        <f>IF(COUNT(D17:AH17)=0,"",COUNT(D17:AH17))</f>
        <v/>
      </c>
      <c r="AK17" s="19">
        <f>IF(COUNTIF(D17:AH17,"О")=0,"",COUNTIF(D17:AH17,"О"))</f>
        <v/>
      </c>
      <c r="AL17" s="19">
        <f>IF(COUNTIF(D17:AH17,"Б")=0,"",COUNTIF(D17:AH17,"Б"))</f>
        <v/>
      </c>
    </row>
    <row r="18" ht="21" customHeight="1">
      <c r="A18" s="14" t="n">
        <v>10</v>
      </c>
      <c r="B18" s="15" t="n"/>
      <c r="C18" s="16" t="n"/>
      <c r="D18" s="17" t="n"/>
      <c r="E18" s="17" t="n"/>
      <c r="F18" s="17" t="n"/>
      <c r="G18" s="17" t="n"/>
      <c r="H18" s="17" t="n"/>
      <c r="I18" s="17" t="n"/>
      <c r="J18" s="17" t="n"/>
      <c r="K18" s="17" t="n"/>
      <c r="L18" s="17" t="n"/>
      <c r="M18" s="17" t="n"/>
      <c r="N18" s="17" t="n"/>
      <c r="O18" s="17" t="n"/>
      <c r="P18" s="17" t="n"/>
      <c r="Q18" s="17" t="n"/>
      <c r="R18" s="17" t="n"/>
      <c r="S18" s="17" t="n"/>
      <c r="T18" s="17" t="n"/>
      <c r="U18" s="17" t="n"/>
      <c r="V18" s="17" t="n"/>
      <c r="W18" s="17" t="n"/>
      <c r="X18" s="17" t="n"/>
      <c r="Y18" s="17" t="n"/>
      <c r="Z18" s="17" t="n"/>
      <c r="AA18" s="17" t="n"/>
      <c r="AB18" s="17" t="n"/>
      <c r="AC18" s="17" t="n"/>
      <c r="AD18" s="17" t="n"/>
      <c r="AE18" s="17" t="n"/>
      <c r="AF18" s="17" t="n"/>
      <c r="AG18" s="17" t="n"/>
      <c r="AH18" s="17" t="n"/>
      <c r="AI18" s="18">
        <f>IF(COUNT(D18:AH18)=0,"",SUM(D18:AH18))</f>
        <v/>
      </c>
      <c r="AJ18" s="19">
        <f>IF(COUNT(D18:AH18)=0,"",COUNT(D18:AH18))</f>
        <v/>
      </c>
      <c r="AK18" s="19">
        <f>IF(COUNTIF(D18:AH18,"О")=0,"",COUNTIF(D18:AH18,"О"))</f>
        <v/>
      </c>
      <c r="AL18" s="19">
        <f>IF(COUNTIF(D18:AH18,"Б")=0,"",COUNTIF(D18:AH18,"Б"))</f>
        <v/>
      </c>
    </row>
    <row r="19" ht="21" customHeight="1">
      <c r="A19" s="14" t="n">
        <v>11</v>
      </c>
      <c r="B19" s="15" t="n"/>
      <c r="C19" s="16" t="n"/>
      <c r="D19" s="17" t="n"/>
      <c r="E19" s="17" t="n"/>
      <c r="F19" s="17" t="n"/>
      <c r="G19" s="17" t="n"/>
      <c r="H19" s="17" t="n"/>
      <c r="I19" s="17" t="n"/>
      <c r="J19" s="17" t="n"/>
      <c r="K19" s="17" t="n"/>
      <c r="L19" s="17" t="n"/>
      <c r="M19" s="17" t="n"/>
      <c r="N19" s="17" t="n"/>
      <c r="O19" s="17" t="n"/>
      <c r="P19" s="17" t="n"/>
      <c r="Q19" s="17" t="n"/>
      <c r="R19" s="17" t="n"/>
      <c r="S19" s="17" t="n"/>
      <c r="T19" s="17" t="n"/>
      <c r="U19" s="17" t="n"/>
      <c r="V19" s="17" t="n"/>
      <c r="W19" s="17" t="n"/>
      <c r="X19" s="17" t="n"/>
      <c r="Y19" s="17" t="n"/>
      <c r="Z19" s="17" t="n"/>
      <c r="AA19" s="17" t="n"/>
      <c r="AB19" s="17" t="n"/>
      <c r="AC19" s="17" t="n"/>
      <c r="AD19" s="17" t="n"/>
      <c r="AE19" s="17" t="n"/>
      <c r="AF19" s="17" t="n"/>
      <c r="AG19" s="17" t="n"/>
      <c r="AH19" s="17" t="n"/>
      <c r="AI19" s="18">
        <f>IF(COUNT(D19:AH19)=0,"",SUM(D19:AH19))</f>
        <v/>
      </c>
      <c r="AJ19" s="19">
        <f>IF(COUNT(D19:AH19)=0,"",COUNT(D19:AH19))</f>
        <v/>
      </c>
      <c r="AK19" s="19">
        <f>IF(COUNTIF(D19:AH19,"О")=0,"",COUNTIF(D19:AH19,"О"))</f>
        <v/>
      </c>
      <c r="AL19" s="19">
        <f>IF(COUNTIF(D19:AH19,"Б")=0,"",COUNTIF(D19:AH19,"Б"))</f>
        <v/>
      </c>
    </row>
    <row r="20" ht="21" customHeight="1">
      <c r="A20" s="14" t="n">
        <v>12</v>
      </c>
      <c r="B20" s="15" t="n"/>
      <c r="C20" s="16" t="n"/>
      <c r="D20" s="17" t="n"/>
      <c r="E20" s="17" t="n"/>
      <c r="F20" s="17" t="n"/>
      <c r="G20" s="17" t="n"/>
      <c r="H20" s="17" t="n"/>
      <c r="I20" s="17" t="n"/>
      <c r="J20" s="17" t="n"/>
      <c r="K20" s="17" t="n"/>
      <c r="L20" s="17" t="n"/>
      <c r="M20" s="17" t="n"/>
      <c r="N20" s="17" t="n"/>
      <c r="O20" s="17" t="n"/>
      <c r="P20" s="17" t="n"/>
      <c r="Q20" s="17" t="n"/>
      <c r="R20" s="17" t="n"/>
      <c r="S20" s="17" t="n"/>
      <c r="T20" s="17" t="n"/>
      <c r="U20" s="17" t="n"/>
      <c r="V20" s="17" t="n"/>
      <c r="W20" s="17" t="n"/>
      <c r="X20" s="17" t="n"/>
      <c r="Y20" s="17" t="n"/>
      <c r="Z20" s="17" t="n"/>
      <c r="AA20" s="17" t="n"/>
      <c r="AB20" s="17" t="n"/>
      <c r="AC20" s="17" t="n"/>
      <c r="AD20" s="17" t="n"/>
      <c r="AE20" s="17" t="n"/>
      <c r="AF20" s="17" t="n"/>
      <c r="AG20" s="17" t="n"/>
      <c r="AH20" s="17" t="n"/>
      <c r="AI20" s="18">
        <f>IF(COUNT(D20:AH20)=0,"",SUM(D20:AH20))</f>
        <v/>
      </c>
      <c r="AJ20" s="19">
        <f>IF(COUNT(D20:AH20)=0,"",COUNT(D20:AH20))</f>
        <v/>
      </c>
      <c r="AK20" s="19">
        <f>IF(COUNTIF(D20:AH20,"О")=0,"",COUNTIF(D20:AH20,"О"))</f>
        <v/>
      </c>
      <c r="AL20" s="19">
        <f>IF(COUNTIF(D20:AH20,"Б")=0,"",COUNTIF(D20:AH20,"Б"))</f>
        <v/>
      </c>
    </row>
    <row r="21" ht="21" customHeight="1">
      <c r="A21" s="14" t="n">
        <v>13</v>
      </c>
      <c r="B21" s="15" t="n"/>
      <c r="C21" s="16" t="n"/>
      <c r="D21" s="17" t="n"/>
      <c r="E21" s="17" t="n"/>
      <c r="F21" s="17" t="n"/>
      <c r="G21" s="17" t="n"/>
      <c r="H21" s="17" t="n"/>
      <c r="I21" s="17" t="n"/>
      <c r="J21" s="17" t="n"/>
      <c r="K21" s="17" t="n"/>
      <c r="L21" s="17" t="n"/>
      <c r="M21" s="17" t="n"/>
      <c r="N21" s="17" t="n"/>
      <c r="O21" s="17" t="n"/>
      <c r="P21" s="17" t="n"/>
      <c r="Q21" s="17" t="n"/>
      <c r="R21" s="17" t="n"/>
      <c r="S21" s="17" t="n"/>
      <c r="T21" s="17" t="n"/>
      <c r="U21" s="17" t="n"/>
      <c r="V21" s="17" t="n"/>
      <c r="W21" s="17" t="n"/>
      <c r="X21" s="17" t="n"/>
      <c r="Y21" s="17" t="n"/>
      <c r="Z21" s="17" t="n"/>
      <c r="AA21" s="17" t="n"/>
      <c r="AB21" s="17" t="n"/>
      <c r="AC21" s="17" t="n"/>
      <c r="AD21" s="17" t="n"/>
      <c r="AE21" s="17" t="n"/>
      <c r="AF21" s="17" t="n"/>
      <c r="AG21" s="17" t="n"/>
      <c r="AH21" s="17" t="n"/>
      <c r="AI21" s="18">
        <f>IF(COUNT(D21:AH21)=0,"",SUM(D21:AH21))</f>
        <v/>
      </c>
      <c r="AJ21" s="19">
        <f>IF(COUNT(D21:AH21)=0,"",COUNT(D21:AH21))</f>
        <v/>
      </c>
      <c r="AK21" s="19">
        <f>IF(COUNTIF(D21:AH21,"О")=0,"",COUNTIF(D21:AH21,"О"))</f>
        <v/>
      </c>
      <c r="AL21" s="19">
        <f>IF(COUNTIF(D21:AH21,"Б")=0,"",COUNTIF(D21:AH21,"Б"))</f>
        <v/>
      </c>
    </row>
    <row r="22" ht="21" customHeight="1">
      <c r="A22" s="14" t="n">
        <v>14</v>
      </c>
      <c r="B22" s="15" t="n"/>
      <c r="C22" s="16" t="n"/>
      <c r="D22" s="17" t="n"/>
      <c r="E22" s="17" t="n"/>
      <c r="F22" s="17" t="n"/>
      <c r="G22" s="17" t="n"/>
      <c r="H22" s="17" t="n"/>
      <c r="I22" s="17" t="n"/>
      <c r="J22" s="17" t="n"/>
      <c r="K22" s="17" t="n"/>
      <c r="L22" s="17" t="n"/>
      <c r="M22" s="17" t="n"/>
      <c r="N22" s="17" t="n"/>
      <c r="O22" s="17" t="n"/>
      <c r="P22" s="17" t="n"/>
      <c r="Q22" s="17" t="n"/>
      <c r="R22" s="17" t="n"/>
      <c r="S22" s="17" t="n"/>
      <c r="T22" s="17" t="n"/>
      <c r="U22" s="17" t="n"/>
      <c r="V22" s="17" t="n"/>
      <c r="W22" s="17" t="n"/>
      <c r="X22" s="17" t="n"/>
      <c r="Y22" s="17" t="n"/>
      <c r="Z22" s="17" t="n"/>
      <c r="AA22" s="17" t="n"/>
      <c r="AB22" s="17" t="n"/>
      <c r="AC22" s="17" t="n"/>
      <c r="AD22" s="17" t="n"/>
      <c r="AE22" s="17" t="n"/>
      <c r="AF22" s="17" t="n"/>
      <c r="AG22" s="17" t="n"/>
      <c r="AH22" s="17" t="n"/>
      <c r="AI22" s="18">
        <f>IF(COUNT(D22:AH22)=0,"",SUM(D22:AH22))</f>
        <v/>
      </c>
      <c r="AJ22" s="19">
        <f>IF(COUNT(D22:AH22)=0,"",COUNT(D22:AH22))</f>
        <v/>
      </c>
      <c r="AK22" s="19">
        <f>IF(COUNTIF(D22:AH22,"О")=0,"",COUNTIF(D22:AH22,"О"))</f>
        <v/>
      </c>
      <c r="AL22" s="19">
        <f>IF(COUNTIF(D22:AH22,"Б")=0,"",COUNTIF(D22:AH22,"Б"))</f>
        <v/>
      </c>
    </row>
    <row r="23" ht="21" customHeight="1">
      <c r="A23" s="14" t="n">
        <v>15</v>
      </c>
      <c r="B23" s="15" t="n"/>
      <c r="C23" s="16" t="n"/>
      <c r="D23" s="17" t="n"/>
      <c r="E23" s="17" t="n"/>
      <c r="F23" s="17" t="n"/>
      <c r="G23" s="17" t="n"/>
      <c r="H23" s="17" t="n"/>
      <c r="I23" s="17" t="n"/>
      <c r="J23" s="17" t="n"/>
      <c r="K23" s="17" t="n"/>
      <c r="L23" s="17" t="n"/>
      <c r="M23" s="17" t="n"/>
      <c r="N23" s="17" t="n"/>
      <c r="O23" s="17" t="n"/>
      <c r="P23" s="17" t="n"/>
      <c r="Q23" s="17" t="n"/>
      <c r="R23" s="17" t="n"/>
      <c r="S23" s="17" t="n"/>
      <c r="T23" s="17" t="n"/>
      <c r="U23" s="17" t="n"/>
      <c r="V23" s="17" t="n"/>
      <c r="W23" s="17" t="n"/>
      <c r="X23" s="17" t="n"/>
      <c r="Y23" s="17" t="n"/>
      <c r="Z23" s="17" t="n"/>
      <c r="AA23" s="17" t="n"/>
      <c r="AB23" s="17" t="n"/>
      <c r="AC23" s="17" t="n"/>
      <c r="AD23" s="17" t="n"/>
      <c r="AE23" s="17" t="n"/>
      <c r="AF23" s="17" t="n"/>
      <c r="AG23" s="17" t="n"/>
      <c r="AH23" s="17" t="n"/>
      <c r="AI23" s="18">
        <f>IF(COUNT(D23:AH23)=0,"",SUM(D23:AH23))</f>
        <v/>
      </c>
      <c r="AJ23" s="19">
        <f>IF(COUNT(D23:AH23)=0,"",COUNT(D23:AH23))</f>
        <v/>
      </c>
      <c r="AK23" s="19">
        <f>IF(COUNTIF(D23:AH23,"О")=0,"",COUNTIF(D23:AH23,"О"))</f>
        <v/>
      </c>
      <c r="AL23" s="19">
        <f>IF(COUNTIF(D23:AH23,"Б")=0,"",COUNTIF(D23:AH23,"Б"))</f>
        <v/>
      </c>
    </row>
    <row r="24" ht="21" customHeight="1">
      <c r="A24" s="14" t="n">
        <v>16</v>
      </c>
      <c r="B24" s="15" t="n"/>
      <c r="C24" s="16" t="n"/>
      <c r="D24" s="17" t="n"/>
      <c r="E24" s="17" t="n"/>
      <c r="F24" s="17" t="n"/>
      <c r="G24" s="17" t="n"/>
      <c r="H24" s="17" t="n"/>
      <c r="I24" s="17" t="n"/>
      <c r="J24" s="17" t="n"/>
      <c r="K24" s="17" t="n"/>
      <c r="L24" s="17" t="n"/>
      <c r="M24" s="17" t="n"/>
      <c r="N24" s="17" t="n"/>
      <c r="O24" s="17" t="n"/>
      <c r="P24" s="17" t="n"/>
      <c r="Q24" s="17" t="n"/>
      <c r="R24" s="17" t="n"/>
      <c r="S24" s="17" t="n"/>
      <c r="T24" s="17" t="n"/>
      <c r="U24" s="17" t="n"/>
      <c r="V24" s="17" t="n"/>
      <c r="W24" s="17" t="n"/>
      <c r="X24" s="17" t="n"/>
      <c r="Y24" s="17" t="n"/>
      <c r="Z24" s="17" t="n"/>
      <c r="AA24" s="17" t="n"/>
      <c r="AB24" s="17" t="n"/>
      <c r="AC24" s="17" t="n"/>
      <c r="AD24" s="17" t="n"/>
      <c r="AE24" s="17" t="n"/>
      <c r="AF24" s="17" t="n"/>
      <c r="AG24" s="17" t="n"/>
      <c r="AH24" s="17" t="n"/>
      <c r="AI24" s="18">
        <f>IF(COUNT(D24:AH24)=0,"",SUM(D24:AH24))</f>
        <v/>
      </c>
      <c r="AJ24" s="19">
        <f>IF(COUNT(D24:AH24)=0,"",COUNT(D24:AH24))</f>
        <v/>
      </c>
      <c r="AK24" s="19">
        <f>IF(COUNTIF(D24:AH24,"О")=0,"",COUNTIF(D24:AH24,"О"))</f>
        <v/>
      </c>
      <c r="AL24" s="19">
        <f>IF(COUNTIF(D24:AH24,"Б")=0,"",COUNTIF(D24:AH24,"Б"))</f>
        <v/>
      </c>
    </row>
    <row r="25" ht="21" customHeight="1">
      <c r="A25" s="14" t="n">
        <v>17</v>
      </c>
      <c r="B25" s="15" t="n"/>
      <c r="C25" s="16" t="n"/>
      <c r="D25" s="17" t="n"/>
      <c r="E25" s="17" t="n"/>
      <c r="F25" s="17" t="n"/>
      <c r="G25" s="17" t="n"/>
      <c r="H25" s="17" t="n"/>
      <c r="I25" s="17" t="n"/>
      <c r="J25" s="17" t="n"/>
      <c r="K25" s="17" t="n"/>
      <c r="L25" s="17" t="n"/>
      <c r="M25" s="17" t="n"/>
      <c r="N25" s="17" t="n"/>
      <c r="O25" s="17" t="n"/>
      <c r="P25" s="17" t="n"/>
      <c r="Q25" s="17" t="n"/>
      <c r="R25" s="17" t="n"/>
      <c r="S25" s="17" t="n"/>
      <c r="T25" s="17" t="n"/>
      <c r="U25" s="17" t="n"/>
      <c r="V25" s="17" t="n"/>
      <c r="W25" s="17" t="n"/>
      <c r="X25" s="17" t="n"/>
      <c r="Y25" s="17" t="n"/>
      <c r="Z25" s="17" t="n"/>
      <c r="AA25" s="17" t="n"/>
      <c r="AB25" s="17" t="n"/>
      <c r="AC25" s="17" t="n"/>
      <c r="AD25" s="17" t="n"/>
      <c r="AE25" s="17" t="n"/>
      <c r="AF25" s="17" t="n"/>
      <c r="AG25" s="17" t="n"/>
      <c r="AH25" s="17" t="n"/>
      <c r="AI25" s="18">
        <f>IF(COUNT(D25:AH25)=0,"",SUM(D25:AH25))</f>
        <v/>
      </c>
      <c r="AJ25" s="19">
        <f>IF(COUNT(D25:AH25)=0,"",COUNT(D25:AH25))</f>
        <v/>
      </c>
      <c r="AK25" s="19">
        <f>IF(COUNTIF(D25:AH25,"О")=0,"",COUNTIF(D25:AH25,"О"))</f>
        <v/>
      </c>
      <c r="AL25" s="19">
        <f>IF(COUNTIF(D25:AH25,"Б")=0,"",COUNTIF(D25:AH25,"Б"))</f>
        <v/>
      </c>
    </row>
    <row r="26" ht="21" customHeight="1">
      <c r="A26" s="14" t="n">
        <v>18</v>
      </c>
      <c r="B26" s="15" t="n"/>
      <c r="C26" s="16" t="n"/>
      <c r="D26" s="17" t="n"/>
      <c r="E26" s="17" t="n"/>
      <c r="F26" s="17" t="n"/>
      <c r="G26" s="17" t="n"/>
      <c r="H26" s="17" t="n"/>
      <c r="I26" s="17" t="n"/>
      <c r="J26" s="17" t="n"/>
      <c r="K26" s="17" t="n"/>
      <c r="L26" s="17" t="n"/>
      <c r="M26" s="17" t="n"/>
      <c r="N26" s="17" t="n"/>
      <c r="O26" s="17" t="n"/>
      <c r="P26" s="17" t="n"/>
      <c r="Q26" s="17" t="n"/>
      <c r="R26" s="17" t="n"/>
      <c r="S26" s="17" t="n"/>
      <c r="T26" s="17" t="n"/>
      <c r="U26" s="17" t="n"/>
      <c r="V26" s="17" t="n"/>
      <c r="W26" s="17" t="n"/>
      <c r="X26" s="17" t="n"/>
      <c r="Y26" s="17" t="n"/>
      <c r="Z26" s="17" t="n"/>
      <c r="AA26" s="17" t="n"/>
      <c r="AB26" s="17" t="n"/>
      <c r="AC26" s="17" t="n"/>
      <c r="AD26" s="17" t="n"/>
      <c r="AE26" s="17" t="n"/>
      <c r="AF26" s="17" t="n"/>
      <c r="AG26" s="17" t="n"/>
      <c r="AH26" s="17" t="n"/>
      <c r="AI26" s="18">
        <f>IF(COUNT(D26:AH26)=0,"",SUM(D26:AH26))</f>
        <v/>
      </c>
      <c r="AJ26" s="19">
        <f>IF(COUNT(D26:AH26)=0,"",COUNT(D26:AH26))</f>
        <v/>
      </c>
      <c r="AK26" s="19">
        <f>IF(COUNTIF(D26:AH26,"О")=0,"",COUNTIF(D26:AH26,"О"))</f>
        <v/>
      </c>
      <c r="AL26" s="19">
        <f>IF(COUNTIF(D26:AH26,"Б")=0,"",COUNTIF(D26:AH26,"Б"))</f>
        <v/>
      </c>
    </row>
    <row r="27" ht="21" customHeight="1">
      <c r="A27" s="14" t="n">
        <v>19</v>
      </c>
      <c r="B27" s="15" t="n"/>
      <c r="C27" s="16" t="n"/>
      <c r="D27" s="17" t="n"/>
      <c r="E27" s="17" t="n"/>
      <c r="F27" s="17" t="n"/>
      <c r="G27" s="17" t="n"/>
      <c r="H27" s="17" t="n"/>
      <c r="I27" s="17" t="n"/>
      <c r="J27" s="17" t="n"/>
      <c r="K27" s="17" t="n"/>
      <c r="L27" s="17" t="n"/>
      <c r="M27" s="17" t="n"/>
      <c r="N27" s="17" t="n"/>
      <c r="O27" s="17" t="n"/>
      <c r="P27" s="17" t="n"/>
      <c r="Q27" s="17" t="n"/>
      <c r="R27" s="17" t="n"/>
      <c r="S27" s="17" t="n"/>
      <c r="T27" s="17" t="n"/>
      <c r="U27" s="17" t="n"/>
      <c r="V27" s="17" t="n"/>
      <c r="W27" s="17" t="n"/>
      <c r="X27" s="17" t="n"/>
      <c r="Y27" s="17" t="n"/>
      <c r="Z27" s="17" t="n"/>
      <c r="AA27" s="17" t="n"/>
      <c r="AB27" s="17" t="n"/>
      <c r="AC27" s="17" t="n"/>
      <c r="AD27" s="17" t="n"/>
      <c r="AE27" s="17" t="n"/>
      <c r="AF27" s="17" t="n"/>
      <c r="AG27" s="17" t="n"/>
      <c r="AH27" s="17" t="n"/>
      <c r="AI27" s="18">
        <f>IF(COUNT(D27:AH27)=0,"",SUM(D27:AH27))</f>
        <v/>
      </c>
      <c r="AJ27" s="19">
        <f>IF(COUNT(D27:AH27)=0,"",COUNT(D27:AH27))</f>
        <v/>
      </c>
      <c r="AK27" s="19">
        <f>IF(COUNTIF(D27:AH27,"О")=0,"",COUNTIF(D27:AH27,"О"))</f>
        <v/>
      </c>
      <c r="AL27" s="19">
        <f>IF(COUNTIF(D27:AH27,"Б")=0,"",COUNTIF(D27:AH27,"Б"))</f>
        <v/>
      </c>
    </row>
    <row r="28" ht="21" customHeight="1">
      <c r="A28" s="14" t="n">
        <v>20</v>
      </c>
      <c r="B28" s="15" t="n"/>
      <c r="C28" s="16" t="n"/>
      <c r="D28" s="17" t="n"/>
      <c r="E28" s="17" t="n"/>
      <c r="F28" s="17" t="n"/>
      <c r="G28" s="17" t="n"/>
      <c r="H28" s="17" t="n"/>
      <c r="I28" s="17" t="n"/>
      <c r="J28" s="17" t="n"/>
      <c r="K28" s="17" t="n"/>
      <c r="L28" s="17" t="n"/>
      <c r="M28" s="17" t="n"/>
      <c r="N28" s="17" t="n"/>
      <c r="O28" s="17" t="n"/>
      <c r="P28" s="17" t="n"/>
      <c r="Q28" s="17" t="n"/>
      <c r="R28" s="17" t="n"/>
      <c r="S28" s="17" t="n"/>
      <c r="T28" s="17" t="n"/>
      <c r="U28" s="17" t="n"/>
      <c r="V28" s="17" t="n"/>
      <c r="W28" s="17" t="n"/>
      <c r="X28" s="17" t="n"/>
      <c r="Y28" s="17" t="n"/>
      <c r="Z28" s="17" t="n"/>
      <c r="AA28" s="17" t="n"/>
      <c r="AB28" s="17" t="n"/>
      <c r="AC28" s="17" t="n"/>
      <c r="AD28" s="17" t="n"/>
      <c r="AE28" s="17" t="n"/>
      <c r="AF28" s="17" t="n"/>
      <c r="AG28" s="17" t="n"/>
      <c r="AH28" s="17" t="n"/>
      <c r="AI28" s="18">
        <f>IF(COUNT(D28:AH28)=0,"",SUM(D28:AH28))</f>
        <v/>
      </c>
      <c r="AJ28" s="19">
        <f>IF(COUNT(D28:AH28)=0,"",COUNT(D28:AH28))</f>
        <v/>
      </c>
      <c r="AK28" s="19">
        <f>IF(COUNTIF(D28:AH28,"О")=0,"",COUNTIF(D28:AH28,"О"))</f>
        <v/>
      </c>
      <c r="AL28" s="19">
        <f>IF(COUNTIF(D28:AH28,"Б")=0,"",COUNTIF(D28:AH28,"Б"))</f>
        <v/>
      </c>
    </row>
    <row r="29" ht="22" customHeight="1">
      <c r="A29" s="20" t="inlineStr">
        <is>
          <t>Итого по дням</t>
        </is>
      </c>
      <c r="B29" s="20" t="n"/>
      <c r="C29" s="20" t="n"/>
      <c r="D29" s="21">
        <f>IF(SUM(D9:D28)=0,"",SUM(D9:D28))</f>
        <v/>
      </c>
      <c r="E29" s="21">
        <f>IF(SUM(E9:E28)=0,"",SUM(E9:E28))</f>
        <v/>
      </c>
      <c r="F29" s="21">
        <f>IF(SUM(F9:F28)=0,"",SUM(F9:F28))</f>
        <v/>
      </c>
      <c r="G29" s="21">
        <f>IF(SUM(G9:G28)=0,"",SUM(G9:G28))</f>
        <v/>
      </c>
      <c r="H29" s="21">
        <f>IF(SUM(H9:H28)=0,"",SUM(H9:H28))</f>
        <v/>
      </c>
      <c r="I29" s="21">
        <f>IF(SUM(I9:I28)=0,"",SUM(I9:I28))</f>
        <v/>
      </c>
      <c r="J29" s="21">
        <f>IF(SUM(J9:J28)=0,"",SUM(J9:J28))</f>
        <v/>
      </c>
      <c r="K29" s="21">
        <f>IF(SUM(K9:K28)=0,"",SUM(K9:K28))</f>
        <v/>
      </c>
      <c r="L29" s="21">
        <f>IF(SUM(L9:L28)=0,"",SUM(L9:L28))</f>
        <v/>
      </c>
      <c r="M29" s="21">
        <f>IF(SUM(M9:M28)=0,"",SUM(M9:M28))</f>
        <v/>
      </c>
      <c r="N29" s="21">
        <f>IF(SUM(N9:N28)=0,"",SUM(N9:N28))</f>
        <v/>
      </c>
      <c r="O29" s="21">
        <f>IF(SUM(O9:O28)=0,"",SUM(O9:O28))</f>
        <v/>
      </c>
      <c r="P29" s="21">
        <f>IF(SUM(P9:P28)=0,"",SUM(P9:P28))</f>
        <v/>
      </c>
      <c r="Q29" s="21">
        <f>IF(SUM(Q9:Q28)=0,"",SUM(Q9:Q28))</f>
        <v/>
      </c>
      <c r="R29" s="21">
        <f>IF(SUM(R9:R28)=0,"",SUM(R9:R28))</f>
        <v/>
      </c>
      <c r="S29" s="21">
        <f>IF(SUM(S9:S28)=0,"",SUM(S9:S28))</f>
        <v/>
      </c>
      <c r="T29" s="21">
        <f>IF(SUM(T9:T28)=0,"",SUM(T9:T28))</f>
        <v/>
      </c>
      <c r="U29" s="21">
        <f>IF(SUM(U9:U28)=0,"",SUM(U9:U28))</f>
        <v/>
      </c>
      <c r="V29" s="21">
        <f>IF(SUM(V9:V28)=0,"",SUM(V9:V28))</f>
        <v/>
      </c>
      <c r="W29" s="21">
        <f>IF(SUM(W9:W28)=0,"",SUM(W9:W28))</f>
        <v/>
      </c>
      <c r="X29" s="21">
        <f>IF(SUM(X9:X28)=0,"",SUM(X9:X28))</f>
        <v/>
      </c>
      <c r="Y29" s="21">
        <f>IF(SUM(Y9:Y28)=0,"",SUM(Y9:Y28))</f>
        <v/>
      </c>
      <c r="Z29" s="21">
        <f>IF(SUM(Z9:Z28)=0,"",SUM(Z9:Z28))</f>
        <v/>
      </c>
      <c r="AA29" s="21">
        <f>IF(SUM(AA9:AA28)=0,"",SUM(AA9:AA28))</f>
        <v/>
      </c>
      <c r="AB29" s="21">
        <f>IF(SUM(AB9:AB28)=0,"",SUM(AB9:AB28))</f>
        <v/>
      </c>
      <c r="AC29" s="21">
        <f>IF(SUM(AC9:AC28)=0,"",SUM(AC9:AC28))</f>
        <v/>
      </c>
      <c r="AD29" s="21">
        <f>IF(SUM(AD9:AD28)=0,"",SUM(AD9:AD28))</f>
        <v/>
      </c>
      <c r="AE29" s="21">
        <f>IF(SUM(AE9:AE28)=0,"",SUM(AE9:AE28))</f>
        <v/>
      </c>
      <c r="AF29" s="21">
        <f>IF(SUM(AF9:AF28)=0,"",SUM(AF9:AF28))</f>
        <v/>
      </c>
      <c r="AG29" s="21">
        <f>IF(SUM(AG9:AG28)=0,"",SUM(AG9:AG28))</f>
        <v/>
      </c>
      <c r="AH29" s="21">
        <f>IF(SUM(AH9:AH28)=0,"",SUM(AH9:AH28))</f>
        <v/>
      </c>
      <c r="AI29" s="22">
        <f>IF(SUM(AI9:AI28)=0,"",SUM(AI9:AI28))</f>
        <v/>
      </c>
      <c r="AJ29" s="22">
        <f>IF(SUM(AJ9:AJ28)=0,"",SUM(AJ9:AJ28))</f>
        <v/>
      </c>
      <c r="AK29" s="22">
        <f>IF(SUM(AK9:AK28)=0,"",SUM(AK9:AK28))</f>
        <v/>
      </c>
      <c r="AL29" s="22">
        <f>IF(SUM(AL9:AL28)=0,"",SUM(AL9:AL28))</f>
        <v/>
      </c>
    </row>
    <row r="31">
      <c r="B31" s="3" t="inlineStr">
        <is>
          <t>О  отпуск  Б  больничный  П  праздник</t>
        </is>
      </c>
    </row>
    <row r="33">
      <c r="B33" s="3" t="inlineStr">
        <is>
          <t>Табель составил</t>
        </is>
      </c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R33" s="3" t="inlineStr">
        <is>
          <t>Проверил</t>
        </is>
      </c>
      <c r="V33" s="6" t="n"/>
      <c r="W33" s="6" t="n"/>
      <c r="X33" s="6" t="n"/>
      <c r="Y33" s="6" t="n"/>
      <c r="Z33" s="6" t="n"/>
      <c r="AA33" s="6" t="n"/>
      <c r="AB33" s="6" t="n"/>
      <c r="AC33" s="6" t="n"/>
      <c r="AD33" s="6" t="n"/>
      <c r="AE33" s="6" t="n"/>
      <c r="AF33" s="6" t="n"/>
      <c r="AG33" s="6" t="n"/>
    </row>
    <row r="34">
      <c r="C34" s="23" t="inlineStr">
        <is>
          <t>подпись, дата</t>
        </is>
      </c>
      <c r="V34" s="23" t="inlineStr">
        <is>
          <t>подпись, дата</t>
        </is>
      </c>
    </row>
  </sheetData>
  <mergeCells count="17">
    <mergeCell ref="R6:Z6"/>
    <mergeCell ref="C33:N33"/>
    <mergeCell ref="AH2:AL2"/>
    <mergeCell ref="V33:AG33"/>
    <mergeCell ref="AL7:AL8"/>
    <mergeCell ref="C6:P6"/>
    <mergeCell ref="C7:C8"/>
    <mergeCell ref="A7:A8"/>
    <mergeCell ref="B7:B8"/>
    <mergeCell ref="AB6:AE6"/>
    <mergeCell ref="A2:T2"/>
    <mergeCell ref="A3:AL3"/>
    <mergeCell ref="AI7:AI8"/>
    <mergeCell ref="AJ7:AJ8"/>
    <mergeCell ref="AK7:AK8"/>
    <mergeCell ref="A6:B6"/>
    <mergeCell ref="A29:C29"/>
  </mergeCells>
  <conditionalFormatting sqref="D9:AH28">
    <cfRule type="expression" priority="1" dxfId="0" stopIfTrue="1">
      <formula>D$7=""</formula>
    </cfRule>
    <cfRule type="expression" priority="2" dxfId="1">
      <formula>AND(D$7&lt;&gt;"",WEEKDAY(D$7,2)&gt;5)</formula>
    </cfRule>
    <cfRule type="expression" priority="4" dxfId="2">
      <formula>ISTEXT(D9)</formula>
    </cfRule>
  </conditionalFormatting>
  <conditionalFormatting sqref="D7:AH8">
    <cfRule type="expression" priority="3" dxfId="3">
      <formula>AND(D$7&lt;&gt;"",WEEKDAY(D$7,2)&gt;5)</formula>
    </cfRule>
  </conditionalFormatting>
  <dataValidations count="3">
    <dataValidation sqref="R6" showDropDown="0" showInputMessage="0" showErrorMessage="0" allowBlank="0" type="list">
      <formula1>$AP$1:$AP$12</formula1>
    </dataValidation>
    <dataValidation sqref="AB6" showDropDown="0" showInputMessage="0" showErrorMessage="0" allowBlank="0" type="whole" operator="between">
      <formula1>2000</formula1>
      <formula2>2100</formula2>
    </dataValidation>
    <dataValidation sqref="D9:AH28" showDropDown="0" showInputMessage="0" showErrorMessage="1" allowBlank="1" error="Впишите часы за день числом, например 8 или 7,5, без перерывов. Вместо часов можно поставить букву:" type="custom">
      <formula1>OR(AND(ISNUMBER(D9),D9&gt;=0,D9&lt;=24),D9="О",D9="Б",D9="П")</formula1>
    </dataValidation>
  </dataValidations>
  <printOptions horizontalCentered="1"/>
  <pageMargins left="0.4" right="0.4" top="0.5" bottom="0.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7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9" customWidth="1" min="3" max="3"/>
    <col width="9" customWidth="1" min="4" max="4"/>
    <col width="9" customWidth="1" min="5" max="5"/>
    <col width="9" customWidth="1" min="6" max="6"/>
    <col width="22" customWidth="1" min="7" max="7"/>
    <col width="24" customWidth="1" min="8" max="8"/>
    <col hidden="1" width="13" customWidth="1" min="11" max="11"/>
  </cols>
  <sheetData>
    <row r="1" ht="8" customHeight="1">
      <c r="K1" t="inlineStr">
        <is>
          <t>Январь</t>
        </is>
      </c>
    </row>
    <row r="2" ht="28" customHeight="1">
      <c r="A2" s="24" t="inlineStr">
        <is>
          <t>Учёт рабочего времени сотрудника</t>
        </is>
      </c>
      <c r="G2" s="2" t="inlineStr">
        <is>
          <r>
            <rPr>
              <rFont val="Arial"/>
              <b val="1"/>
              <color rgb="000B1018"/>
              <sz val="12"/>
            </rPr>
            <t xml:space="preserve">We Do Bau </t>
          </r>
          <r>
            <rPr>
              <rFont val="Arial"/>
              <b val="1"/>
              <color rgb="00FF793D"/>
              <sz val="12"/>
            </rPr>
            <t>●</t>
          </r>
        </is>
      </c>
      <c r="K2" t="inlineStr">
        <is>
          <t>Февраль</t>
        </is>
      </c>
    </row>
    <row r="3" ht="26" customHeight="1">
      <c r="A3" s="25" t="inlineStr">
        <is>
          <t>Начало и конец впишите как время, например 7:30. Часы считаются сами: конец минус начало минус пауза.</t>
        </is>
      </c>
      <c r="K3" t="inlineStr">
        <is>
          <t>Март</t>
        </is>
      </c>
    </row>
    <row r="4">
      <c r="K4" t="inlineStr">
        <is>
          <t>Апрель</t>
        </is>
      </c>
    </row>
    <row r="5" ht="14" customHeight="1">
      <c r="A5" s="4" t="inlineStr">
        <is>
          <t>Сотрудник</t>
        </is>
      </c>
      <c r="E5" s="4" t="inlineStr">
        <is>
          <t>Компания</t>
        </is>
      </c>
      <c r="K5" t="inlineStr">
        <is>
          <t>Май</t>
        </is>
      </c>
    </row>
    <row r="6" ht="24" customHeight="1">
      <c r="A6" s="5" t="n"/>
      <c r="B6" s="6" t="n"/>
      <c r="C6" s="6" t="n"/>
      <c r="D6" s="6" t="n"/>
      <c r="E6" s="5" t="n"/>
      <c r="F6" s="6" t="n"/>
      <c r="G6" s="6" t="n"/>
      <c r="K6" t="inlineStr">
        <is>
          <t>Июнь</t>
        </is>
      </c>
    </row>
    <row r="7">
      <c r="K7" t="inlineStr">
        <is>
          <t>Июль</t>
        </is>
      </c>
    </row>
    <row r="8" ht="14" customHeight="1">
      <c r="A8" s="4" t="inlineStr">
        <is>
          <t>Месяц</t>
        </is>
      </c>
      <c r="C8" s="4" t="inlineStr">
        <is>
          <t>Год</t>
        </is>
      </c>
      <c r="K8" t="inlineStr">
        <is>
          <t>Август</t>
        </is>
      </c>
    </row>
    <row r="9" ht="24" customHeight="1">
      <c r="A9" s="7">
        <f>INDEX($K$1:$K$12,MONTH(TODAY()))</f>
        <v/>
      </c>
      <c r="C9" s="7">
        <f>YEAR(TODAY())</f>
        <v/>
      </c>
      <c r="K9" t="inlineStr">
        <is>
          <t>Сентябрь</t>
        </is>
      </c>
    </row>
    <row r="10">
      <c r="K10" t="inlineStr">
        <is>
          <t>Октябрь</t>
        </is>
      </c>
    </row>
    <row r="11" ht="22" customHeight="1">
      <c r="A11" s="26" t="inlineStr">
        <is>
          <t>Дата</t>
        </is>
      </c>
      <c r="B11" s="26" t="inlineStr">
        <is>
          <t>День</t>
        </is>
      </c>
      <c r="C11" s="26" t="inlineStr">
        <is>
          <t>Начало</t>
        </is>
      </c>
      <c r="D11" s="26" t="inlineStr">
        <is>
          <t>Конец</t>
        </is>
      </c>
      <c r="E11" s="26" t="inlineStr">
        <is>
          <t>Пауза, мин</t>
        </is>
      </c>
      <c r="F11" s="26" t="inlineStr">
        <is>
          <t>Часов</t>
        </is>
      </c>
      <c r="G11" s="27" t="inlineStr">
        <is>
          <t>Объект</t>
        </is>
      </c>
      <c r="H11" s="27" t="inlineStr">
        <is>
          <t>Примечание</t>
        </is>
      </c>
      <c r="K11" t="inlineStr">
        <is>
          <t>Ноябрь</t>
        </is>
      </c>
    </row>
    <row r="12" ht="17" customHeight="1">
      <c r="A12" s="28">
        <f>IFERROR(IF(DAY(DATE($C$9,MATCH(A9,$K$1:$K$12,0),1))=1,DATE($C$9,MATCH(A9,$K$1:$K$12,0),1),""),"")</f>
        <v/>
      </c>
      <c r="B12" s="14">
        <f>IF(A12="","",CHOOSE(WEEKDAY(A12,2),"Пн","Вт","Ср","Чт","Пт","Сб","Вс"))</f>
        <v/>
      </c>
      <c r="C12" s="29" t="n"/>
      <c r="D12" s="29" t="n"/>
      <c r="E12" s="17" t="n"/>
      <c r="F12" s="30">
        <f>IF(OR(C12="",D12=""),"",ROUND(MOD(D12-C12,1)*24-N(E12)/60,2))</f>
        <v/>
      </c>
      <c r="G12" s="31" t="n"/>
      <c r="H12" s="31" t="n"/>
      <c r="K12" t="inlineStr">
        <is>
          <t>Декабрь</t>
        </is>
      </c>
    </row>
    <row r="13" ht="17" customHeight="1">
      <c r="A13" s="28">
        <f>IFERROR(IF(DAY(DATE($C$9,MATCH(A9,$K$1:$K$12,0),2))=2,DATE($C$9,MATCH(A9,$K$1:$K$12,0),2),""),"")</f>
        <v/>
      </c>
      <c r="B13" s="14">
        <f>IF(A13="","",CHOOSE(WEEKDAY(A13,2),"Пн","Вт","Ср","Чт","Пт","Сб","Вс"))</f>
        <v/>
      </c>
      <c r="C13" s="29" t="n"/>
      <c r="D13" s="29" t="n"/>
      <c r="E13" s="17" t="n"/>
      <c r="F13" s="30">
        <f>IF(OR(C13="",D13=""),"",ROUND(MOD(D13-C13,1)*24-N(E13)/60,2))</f>
        <v/>
      </c>
      <c r="G13" s="31" t="n"/>
      <c r="H13" s="31" t="n"/>
    </row>
    <row r="14" ht="17" customHeight="1">
      <c r="A14" s="28">
        <f>IFERROR(IF(DAY(DATE($C$9,MATCH(A9,$K$1:$K$12,0),3))=3,DATE($C$9,MATCH(A9,$K$1:$K$12,0),3),""),"")</f>
        <v/>
      </c>
      <c r="B14" s="14">
        <f>IF(A14="","",CHOOSE(WEEKDAY(A14,2),"Пн","Вт","Ср","Чт","Пт","Сб","Вс"))</f>
        <v/>
      </c>
      <c r="C14" s="29" t="n"/>
      <c r="D14" s="29" t="n"/>
      <c r="E14" s="17" t="n"/>
      <c r="F14" s="30">
        <f>IF(OR(C14="",D14=""),"",ROUND(MOD(D14-C14,1)*24-N(E14)/60,2))</f>
        <v/>
      </c>
      <c r="G14" s="31" t="n"/>
      <c r="H14" s="31" t="n"/>
    </row>
    <row r="15" ht="17" customHeight="1">
      <c r="A15" s="28">
        <f>IFERROR(IF(DAY(DATE($C$9,MATCH(A9,$K$1:$K$12,0),4))=4,DATE($C$9,MATCH(A9,$K$1:$K$12,0),4),""),"")</f>
        <v/>
      </c>
      <c r="B15" s="14">
        <f>IF(A15="","",CHOOSE(WEEKDAY(A15,2),"Пн","Вт","Ср","Чт","Пт","Сб","Вс"))</f>
        <v/>
      </c>
      <c r="C15" s="29" t="n"/>
      <c r="D15" s="29" t="n"/>
      <c r="E15" s="17" t="n"/>
      <c r="F15" s="30">
        <f>IF(OR(C15="",D15=""),"",ROUND(MOD(D15-C15,1)*24-N(E15)/60,2))</f>
        <v/>
      </c>
      <c r="G15" s="31" t="n"/>
      <c r="H15" s="31" t="n"/>
    </row>
    <row r="16" ht="17" customHeight="1">
      <c r="A16" s="28">
        <f>IFERROR(IF(DAY(DATE($C$9,MATCH(A9,$K$1:$K$12,0),5))=5,DATE($C$9,MATCH(A9,$K$1:$K$12,0),5),""),"")</f>
        <v/>
      </c>
      <c r="B16" s="14">
        <f>IF(A16="","",CHOOSE(WEEKDAY(A16,2),"Пн","Вт","Ср","Чт","Пт","Сб","Вс"))</f>
        <v/>
      </c>
      <c r="C16" s="29" t="n"/>
      <c r="D16" s="29" t="n"/>
      <c r="E16" s="17" t="n"/>
      <c r="F16" s="30">
        <f>IF(OR(C16="",D16=""),"",ROUND(MOD(D16-C16,1)*24-N(E16)/60,2))</f>
        <v/>
      </c>
      <c r="G16" s="31" t="n"/>
      <c r="H16" s="31" t="n"/>
    </row>
    <row r="17" ht="17" customHeight="1">
      <c r="A17" s="28">
        <f>IFERROR(IF(DAY(DATE($C$9,MATCH(A9,$K$1:$K$12,0),6))=6,DATE($C$9,MATCH(A9,$K$1:$K$12,0),6),""),"")</f>
        <v/>
      </c>
      <c r="B17" s="14">
        <f>IF(A17="","",CHOOSE(WEEKDAY(A17,2),"Пн","Вт","Ср","Чт","Пт","Сб","Вс"))</f>
        <v/>
      </c>
      <c r="C17" s="29" t="n"/>
      <c r="D17" s="29" t="n"/>
      <c r="E17" s="17" t="n"/>
      <c r="F17" s="30">
        <f>IF(OR(C17="",D17=""),"",ROUND(MOD(D17-C17,1)*24-N(E17)/60,2))</f>
        <v/>
      </c>
      <c r="G17" s="31" t="n"/>
      <c r="H17" s="31" t="n"/>
    </row>
    <row r="18" ht="17" customHeight="1">
      <c r="A18" s="28">
        <f>IFERROR(IF(DAY(DATE($C$9,MATCH(A9,$K$1:$K$12,0),7))=7,DATE($C$9,MATCH(A9,$K$1:$K$12,0),7),""),"")</f>
        <v/>
      </c>
      <c r="B18" s="14">
        <f>IF(A18="","",CHOOSE(WEEKDAY(A18,2),"Пн","Вт","Ср","Чт","Пт","Сб","Вс"))</f>
        <v/>
      </c>
      <c r="C18" s="29" t="n"/>
      <c r="D18" s="29" t="n"/>
      <c r="E18" s="17" t="n"/>
      <c r="F18" s="30">
        <f>IF(OR(C18="",D18=""),"",ROUND(MOD(D18-C18,1)*24-N(E18)/60,2))</f>
        <v/>
      </c>
      <c r="G18" s="31" t="n"/>
      <c r="H18" s="31" t="n"/>
    </row>
    <row r="19" ht="17" customHeight="1">
      <c r="A19" s="28">
        <f>IFERROR(IF(DAY(DATE($C$9,MATCH(A9,$K$1:$K$12,0),8))=8,DATE($C$9,MATCH(A9,$K$1:$K$12,0),8),""),"")</f>
        <v/>
      </c>
      <c r="B19" s="14">
        <f>IF(A19="","",CHOOSE(WEEKDAY(A19,2),"Пн","Вт","Ср","Чт","Пт","Сб","Вс"))</f>
        <v/>
      </c>
      <c r="C19" s="29" t="n"/>
      <c r="D19" s="29" t="n"/>
      <c r="E19" s="17" t="n"/>
      <c r="F19" s="30">
        <f>IF(OR(C19="",D19=""),"",ROUND(MOD(D19-C19,1)*24-N(E19)/60,2))</f>
        <v/>
      </c>
      <c r="G19" s="31" t="n"/>
      <c r="H19" s="31" t="n"/>
    </row>
    <row r="20" ht="17" customHeight="1">
      <c r="A20" s="28">
        <f>IFERROR(IF(DAY(DATE($C$9,MATCH(A9,$K$1:$K$12,0),9))=9,DATE($C$9,MATCH(A9,$K$1:$K$12,0),9),""),"")</f>
        <v/>
      </c>
      <c r="B20" s="14">
        <f>IF(A20="","",CHOOSE(WEEKDAY(A20,2),"Пн","Вт","Ср","Чт","Пт","Сб","Вс"))</f>
        <v/>
      </c>
      <c r="C20" s="29" t="n"/>
      <c r="D20" s="29" t="n"/>
      <c r="E20" s="17" t="n"/>
      <c r="F20" s="30">
        <f>IF(OR(C20="",D20=""),"",ROUND(MOD(D20-C20,1)*24-N(E20)/60,2))</f>
        <v/>
      </c>
      <c r="G20" s="31" t="n"/>
      <c r="H20" s="31" t="n"/>
    </row>
    <row r="21" ht="17" customHeight="1">
      <c r="A21" s="28">
        <f>IFERROR(IF(DAY(DATE($C$9,MATCH(A9,$K$1:$K$12,0),10))=10,DATE($C$9,MATCH(A9,$K$1:$K$12,0),10),""),"")</f>
        <v/>
      </c>
      <c r="B21" s="14">
        <f>IF(A21="","",CHOOSE(WEEKDAY(A21,2),"Пн","Вт","Ср","Чт","Пт","Сб","Вс"))</f>
        <v/>
      </c>
      <c r="C21" s="29" t="n"/>
      <c r="D21" s="29" t="n"/>
      <c r="E21" s="17" t="n"/>
      <c r="F21" s="30">
        <f>IF(OR(C21="",D21=""),"",ROUND(MOD(D21-C21,1)*24-N(E21)/60,2))</f>
        <v/>
      </c>
      <c r="G21" s="31" t="n"/>
      <c r="H21" s="31" t="n"/>
    </row>
    <row r="22" ht="17" customHeight="1">
      <c r="A22" s="28">
        <f>IFERROR(IF(DAY(DATE($C$9,MATCH(A9,$K$1:$K$12,0),11))=11,DATE($C$9,MATCH(A9,$K$1:$K$12,0),11),""),"")</f>
        <v/>
      </c>
      <c r="B22" s="14">
        <f>IF(A22="","",CHOOSE(WEEKDAY(A22,2),"Пн","Вт","Ср","Чт","Пт","Сб","Вс"))</f>
        <v/>
      </c>
      <c r="C22" s="29" t="n"/>
      <c r="D22" s="29" t="n"/>
      <c r="E22" s="17" t="n"/>
      <c r="F22" s="30">
        <f>IF(OR(C22="",D22=""),"",ROUND(MOD(D22-C22,1)*24-N(E22)/60,2))</f>
        <v/>
      </c>
      <c r="G22" s="31" t="n"/>
      <c r="H22" s="31" t="n"/>
    </row>
    <row r="23" ht="17" customHeight="1">
      <c r="A23" s="28">
        <f>IFERROR(IF(DAY(DATE($C$9,MATCH(A9,$K$1:$K$12,0),12))=12,DATE($C$9,MATCH(A9,$K$1:$K$12,0),12),""),"")</f>
        <v/>
      </c>
      <c r="B23" s="14">
        <f>IF(A23="","",CHOOSE(WEEKDAY(A23,2),"Пн","Вт","Ср","Чт","Пт","Сб","Вс"))</f>
        <v/>
      </c>
      <c r="C23" s="29" t="n"/>
      <c r="D23" s="29" t="n"/>
      <c r="E23" s="17" t="n"/>
      <c r="F23" s="30">
        <f>IF(OR(C23="",D23=""),"",ROUND(MOD(D23-C23,1)*24-N(E23)/60,2))</f>
        <v/>
      </c>
      <c r="G23" s="31" t="n"/>
      <c r="H23" s="31" t="n"/>
    </row>
    <row r="24" ht="17" customHeight="1">
      <c r="A24" s="28">
        <f>IFERROR(IF(DAY(DATE($C$9,MATCH(A9,$K$1:$K$12,0),13))=13,DATE($C$9,MATCH(A9,$K$1:$K$12,0),13),""),"")</f>
        <v/>
      </c>
      <c r="B24" s="14">
        <f>IF(A24="","",CHOOSE(WEEKDAY(A24,2),"Пн","Вт","Ср","Чт","Пт","Сб","Вс"))</f>
        <v/>
      </c>
      <c r="C24" s="29" t="n"/>
      <c r="D24" s="29" t="n"/>
      <c r="E24" s="17" t="n"/>
      <c r="F24" s="30">
        <f>IF(OR(C24="",D24=""),"",ROUND(MOD(D24-C24,1)*24-N(E24)/60,2))</f>
        <v/>
      </c>
      <c r="G24" s="31" t="n"/>
      <c r="H24" s="31" t="n"/>
    </row>
    <row r="25" ht="17" customHeight="1">
      <c r="A25" s="28">
        <f>IFERROR(IF(DAY(DATE($C$9,MATCH(A9,$K$1:$K$12,0),14))=14,DATE($C$9,MATCH(A9,$K$1:$K$12,0),14),""),"")</f>
        <v/>
      </c>
      <c r="B25" s="14">
        <f>IF(A25="","",CHOOSE(WEEKDAY(A25,2),"Пн","Вт","Ср","Чт","Пт","Сб","Вс"))</f>
        <v/>
      </c>
      <c r="C25" s="29" t="n"/>
      <c r="D25" s="29" t="n"/>
      <c r="E25" s="17" t="n"/>
      <c r="F25" s="30">
        <f>IF(OR(C25="",D25=""),"",ROUND(MOD(D25-C25,1)*24-N(E25)/60,2))</f>
        <v/>
      </c>
      <c r="G25" s="31" t="n"/>
      <c r="H25" s="31" t="n"/>
    </row>
    <row r="26" ht="17" customHeight="1">
      <c r="A26" s="28">
        <f>IFERROR(IF(DAY(DATE($C$9,MATCH(A9,$K$1:$K$12,0),15))=15,DATE($C$9,MATCH(A9,$K$1:$K$12,0),15),""),"")</f>
        <v/>
      </c>
      <c r="B26" s="14">
        <f>IF(A26="","",CHOOSE(WEEKDAY(A26,2),"Пн","Вт","Ср","Чт","Пт","Сб","Вс"))</f>
        <v/>
      </c>
      <c r="C26" s="29" t="n"/>
      <c r="D26" s="29" t="n"/>
      <c r="E26" s="17" t="n"/>
      <c r="F26" s="30">
        <f>IF(OR(C26="",D26=""),"",ROUND(MOD(D26-C26,1)*24-N(E26)/60,2))</f>
        <v/>
      </c>
      <c r="G26" s="31" t="n"/>
      <c r="H26" s="31" t="n"/>
    </row>
    <row r="27" ht="17" customHeight="1">
      <c r="A27" s="28">
        <f>IFERROR(IF(DAY(DATE($C$9,MATCH(A9,$K$1:$K$12,0),16))=16,DATE($C$9,MATCH(A9,$K$1:$K$12,0),16),""),"")</f>
        <v/>
      </c>
      <c r="B27" s="14">
        <f>IF(A27="","",CHOOSE(WEEKDAY(A27,2),"Пн","Вт","Ср","Чт","Пт","Сб","Вс"))</f>
        <v/>
      </c>
      <c r="C27" s="29" t="n"/>
      <c r="D27" s="29" t="n"/>
      <c r="E27" s="17" t="n"/>
      <c r="F27" s="30">
        <f>IF(OR(C27="",D27=""),"",ROUND(MOD(D27-C27,1)*24-N(E27)/60,2))</f>
        <v/>
      </c>
      <c r="G27" s="31" t="n"/>
      <c r="H27" s="31" t="n"/>
    </row>
    <row r="28" ht="17" customHeight="1">
      <c r="A28" s="28">
        <f>IFERROR(IF(DAY(DATE($C$9,MATCH(A9,$K$1:$K$12,0),17))=17,DATE($C$9,MATCH(A9,$K$1:$K$12,0),17),""),"")</f>
        <v/>
      </c>
      <c r="B28" s="14">
        <f>IF(A28="","",CHOOSE(WEEKDAY(A28,2),"Пн","Вт","Ср","Чт","Пт","Сб","Вс"))</f>
        <v/>
      </c>
      <c r="C28" s="29" t="n"/>
      <c r="D28" s="29" t="n"/>
      <c r="E28" s="17" t="n"/>
      <c r="F28" s="30">
        <f>IF(OR(C28="",D28=""),"",ROUND(MOD(D28-C28,1)*24-N(E28)/60,2))</f>
        <v/>
      </c>
      <c r="G28" s="31" t="n"/>
      <c r="H28" s="31" t="n"/>
    </row>
    <row r="29" ht="17" customHeight="1">
      <c r="A29" s="28">
        <f>IFERROR(IF(DAY(DATE($C$9,MATCH(A9,$K$1:$K$12,0),18))=18,DATE($C$9,MATCH(A9,$K$1:$K$12,0),18),""),"")</f>
        <v/>
      </c>
      <c r="B29" s="14">
        <f>IF(A29="","",CHOOSE(WEEKDAY(A29,2),"Пн","Вт","Ср","Чт","Пт","Сб","Вс"))</f>
        <v/>
      </c>
      <c r="C29" s="29" t="n"/>
      <c r="D29" s="29" t="n"/>
      <c r="E29" s="17" t="n"/>
      <c r="F29" s="30">
        <f>IF(OR(C29="",D29=""),"",ROUND(MOD(D29-C29,1)*24-N(E29)/60,2))</f>
        <v/>
      </c>
      <c r="G29" s="31" t="n"/>
      <c r="H29" s="31" t="n"/>
    </row>
    <row r="30" ht="17" customHeight="1">
      <c r="A30" s="28">
        <f>IFERROR(IF(DAY(DATE($C$9,MATCH(A9,$K$1:$K$12,0),19))=19,DATE($C$9,MATCH(A9,$K$1:$K$12,0),19),""),"")</f>
        <v/>
      </c>
      <c r="B30" s="14">
        <f>IF(A30="","",CHOOSE(WEEKDAY(A30,2),"Пн","Вт","Ср","Чт","Пт","Сб","Вс"))</f>
        <v/>
      </c>
      <c r="C30" s="29" t="n"/>
      <c r="D30" s="29" t="n"/>
      <c r="E30" s="17" t="n"/>
      <c r="F30" s="30">
        <f>IF(OR(C30="",D30=""),"",ROUND(MOD(D30-C30,1)*24-N(E30)/60,2))</f>
        <v/>
      </c>
      <c r="G30" s="31" t="n"/>
      <c r="H30" s="31" t="n"/>
    </row>
    <row r="31" ht="17" customHeight="1">
      <c r="A31" s="28">
        <f>IFERROR(IF(DAY(DATE($C$9,MATCH(A9,$K$1:$K$12,0),20))=20,DATE($C$9,MATCH(A9,$K$1:$K$12,0),20),""),"")</f>
        <v/>
      </c>
      <c r="B31" s="14">
        <f>IF(A31="","",CHOOSE(WEEKDAY(A31,2),"Пн","Вт","Ср","Чт","Пт","Сб","Вс"))</f>
        <v/>
      </c>
      <c r="C31" s="29" t="n"/>
      <c r="D31" s="29" t="n"/>
      <c r="E31" s="17" t="n"/>
      <c r="F31" s="30">
        <f>IF(OR(C31="",D31=""),"",ROUND(MOD(D31-C31,1)*24-N(E31)/60,2))</f>
        <v/>
      </c>
      <c r="G31" s="31" t="n"/>
      <c r="H31" s="31" t="n"/>
    </row>
    <row r="32" ht="17" customHeight="1">
      <c r="A32" s="28">
        <f>IFERROR(IF(DAY(DATE($C$9,MATCH(A9,$K$1:$K$12,0),21))=21,DATE($C$9,MATCH(A9,$K$1:$K$12,0),21),""),"")</f>
        <v/>
      </c>
      <c r="B32" s="14">
        <f>IF(A32="","",CHOOSE(WEEKDAY(A32,2),"Пн","Вт","Ср","Чт","Пт","Сб","Вс"))</f>
        <v/>
      </c>
      <c r="C32" s="29" t="n"/>
      <c r="D32" s="29" t="n"/>
      <c r="E32" s="17" t="n"/>
      <c r="F32" s="30">
        <f>IF(OR(C32="",D32=""),"",ROUND(MOD(D32-C32,1)*24-N(E32)/60,2))</f>
        <v/>
      </c>
      <c r="G32" s="31" t="n"/>
      <c r="H32" s="31" t="n"/>
    </row>
    <row r="33" ht="17" customHeight="1">
      <c r="A33" s="28">
        <f>IFERROR(IF(DAY(DATE($C$9,MATCH(A9,$K$1:$K$12,0),22))=22,DATE($C$9,MATCH(A9,$K$1:$K$12,0),22),""),"")</f>
        <v/>
      </c>
      <c r="B33" s="14">
        <f>IF(A33="","",CHOOSE(WEEKDAY(A33,2),"Пн","Вт","Ср","Чт","Пт","Сб","Вс"))</f>
        <v/>
      </c>
      <c r="C33" s="29" t="n"/>
      <c r="D33" s="29" t="n"/>
      <c r="E33" s="17" t="n"/>
      <c r="F33" s="30">
        <f>IF(OR(C33="",D33=""),"",ROUND(MOD(D33-C33,1)*24-N(E33)/60,2))</f>
        <v/>
      </c>
      <c r="G33" s="31" t="n"/>
      <c r="H33" s="31" t="n"/>
    </row>
    <row r="34" ht="17" customHeight="1">
      <c r="A34" s="28">
        <f>IFERROR(IF(DAY(DATE($C$9,MATCH(A9,$K$1:$K$12,0),23))=23,DATE($C$9,MATCH(A9,$K$1:$K$12,0),23),""),"")</f>
        <v/>
      </c>
      <c r="B34" s="14">
        <f>IF(A34="","",CHOOSE(WEEKDAY(A34,2),"Пн","Вт","Ср","Чт","Пт","Сб","Вс"))</f>
        <v/>
      </c>
      <c r="C34" s="29" t="n"/>
      <c r="D34" s="29" t="n"/>
      <c r="E34" s="17" t="n"/>
      <c r="F34" s="30">
        <f>IF(OR(C34="",D34=""),"",ROUND(MOD(D34-C34,1)*24-N(E34)/60,2))</f>
        <v/>
      </c>
      <c r="G34" s="31" t="n"/>
      <c r="H34" s="31" t="n"/>
    </row>
    <row r="35" ht="17" customHeight="1">
      <c r="A35" s="28">
        <f>IFERROR(IF(DAY(DATE($C$9,MATCH(A9,$K$1:$K$12,0),24))=24,DATE($C$9,MATCH(A9,$K$1:$K$12,0),24),""),"")</f>
        <v/>
      </c>
      <c r="B35" s="14">
        <f>IF(A35="","",CHOOSE(WEEKDAY(A35,2),"Пн","Вт","Ср","Чт","Пт","Сб","Вс"))</f>
        <v/>
      </c>
      <c r="C35" s="29" t="n"/>
      <c r="D35" s="29" t="n"/>
      <c r="E35" s="17" t="n"/>
      <c r="F35" s="30">
        <f>IF(OR(C35="",D35=""),"",ROUND(MOD(D35-C35,1)*24-N(E35)/60,2))</f>
        <v/>
      </c>
      <c r="G35" s="31" t="n"/>
      <c r="H35" s="31" t="n"/>
    </row>
    <row r="36" ht="17" customHeight="1">
      <c r="A36" s="28">
        <f>IFERROR(IF(DAY(DATE($C$9,MATCH(A9,$K$1:$K$12,0),25))=25,DATE($C$9,MATCH(A9,$K$1:$K$12,0),25),""),"")</f>
        <v/>
      </c>
      <c r="B36" s="14">
        <f>IF(A36="","",CHOOSE(WEEKDAY(A36,2),"Пн","Вт","Ср","Чт","Пт","Сб","Вс"))</f>
        <v/>
      </c>
      <c r="C36" s="29" t="n"/>
      <c r="D36" s="29" t="n"/>
      <c r="E36" s="17" t="n"/>
      <c r="F36" s="30">
        <f>IF(OR(C36="",D36=""),"",ROUND(MOD(D36-C36,1)*24-N(E36)/60,2))</f>
        <v/>
      </c>
      <c r="G36" s="31" t="n"/>
      <c r="H36" s="31" t="n"/>
    </row>
    <row r="37" ht="17" customHeight="1">
      <c r="A37" s="28">
        <f>IFERROR(IF(DAY(DATE($C$9,MATCH(A9,$K$1:$K$12,0),26))=26,DATE($C$9,MATCH(A9,$K$1:$K$12,0),26),""),"")</f>
        <v/>
      </c>
      <c r="B37" s="14">
        <f>IF(A37="","",CHOOSE(WEEKDAY(A37,2),"Пн","Вт","Ср","Чт","Пт","Сб","Вс"))</f>
        <v/>
      </c>
      <c r="C37" s="29" t="n"/>
      <c r="D37" s="29" t="n"/>
      <c r="E37" s="17" t="n"/>
      <c r="F37" s="30">
        <f>IF(OR(C37="",D37=""),"",ROUND(MOD(D37-C37,1)*24-N(E37)/60,2))</f>
        <v/>
      </c>
      <c r="G37" s="31" t="n"/>
      <c r="H37" s="31" t="n"/>
    </row>
    <row r="38" ht="17" customHeight="1">
      <c r="A38" s="28">
        <f>IFERROR(IF(DAY(DATE($C$9,MATCH(A9,$K$1:$K$12,0),27))=27,DATE($C$9,MATCH(A9,$K$1:$K$12,0),27),""),"")</f>
        <v/>
      </c>
      <c r="B38" s="14">
        <f>IF(A38="","",CHOOSE(WEEKDAY(A38,2),"Пн","Вт","Ср","Чт","Пт","Сб","Вс"))</f>
        <v/>
      </c>
      <c r="C38" s="29" t="n"/>
      <c r="D38" s="29" t="n"/>
      <c r="E38" s="17" t="n"/>
      <c r="F38" s="30">
        <f>IF(OR(C38="",D38=""),"",ROUND(MOD(D38-C38,1)*24-N(E38)/60,2))</f>
        <v/>
      </c>
      <c r="G38" s="31" t="n"/>
      <c r="H38" s="31" t="n"/>
    </row>
    <row r="39" ht="17" customHeight="1">
      <c r="A39" s="28">
        <f>IFERROR(IF(DAY(DATE($C$9,MATCH(A9,$K$1:$K$12,0),28))=28,DATE($C$9,MATCH(A9,$K$1:$K$12,0),28),""),"")</f>
        <v/>
      </c>
      <c r="B39" s="14">
        <f>IF(A39="","",CHOOSE(WEEKDAY(A39,2),"Пн","Вт","Ср","Чт","Пт","Сб","Вс"))</f>
        <v/>
      </c>
      <c r="C39" s="29" t="n"/>
      <c r="D39" s="29" t="n"/>
      <c r="E39" s="17" t="n"/>
      <c r="F39" s="30">
        <f>IF(OR(C39="",D39=""),"",ROUND(MOD(D39-C39,1)*24-N(E39)/60,2))</f>
        <v/>
      </c>
      <c r="G39" s="31" t="n"/>
      <c r="H39" s="31" t="n"/>
    </row>
    <row r="40" ht="17" customHeight="1">
      <c r="A40" s="28">
        <f>IFERROR(IF(DAY(DATE($C$9,MATCH(A9,$K$1:$K$12,0),29))=29,DATE($C$9,MATCH(A9,$K$1:$K$12,0),29),""),"")</f>
        <v/>
      </c>
      <c r="B40" s="14">
        <f>IF(A40="","",CHOOSE(WEEKDAY(A40,2),"Пн","Вт","Ср","Чт","Пт","Сб","Вс"))</f>
        <v/>
      </c>
      <c r="C40" s="29" t="n"/>
      <c r="D40" s="29" t="n"/>
      <c r="E40" s="17" t="n"/>
      <c r="F40" s="30">
        <f>IF(OR(C40="",D40=""),"",ROUND(MOD(D40-C40,1)*24-N(E40)/60,2))</f>
        <v/>
      </c>
      <c r="G40" s="31" t="n"/>
      <c r="H40" s="31" t="n"/>
    </row>
    <row r="41" ht="17" customHeight="1">
      <c r="A41" s="28">
        <f>IFERROR(IF(DAY(DATE($C$9,MATCH(A9,$K$1:$K$12,0),30))=30,DATE($C$9,MATCH(A9,$K$1:$K$12,0),30),""),"")</f>
        <v/>
      </c>
      <c r="B41" s="14">
        <f>IF(A41="","",CHOOSE(WEEKDAY(A41,2),"Пн","Вт","Ср","Чт","Пт","Сб","Вс"))</f>
        <v/>
      </c>
      <c r="C41" s="29" t="n"/>
      <c r="D41" s="29" t="n"/>
      <c r="E41" s="17" t="n"/>
      <c r="F41" s="30">
        <f>IF(OR(C41="",D41=""),"",ROUND(MOD(D41-C41,1)*24-N(E41)/60,2))</f>
        <v/>
      </c>
      <c r="G41" s="31" t="n"/>
      <c r="H41" s="31" t="n"/>
    </row>
    <row r="42" ht="17" customHeight="1">
      <c r="A42" s="28">
        <f>IFERROR(IF(DAY(DATE($C$9,MATCH(A9,$K$1:$K$12,0),31))=31,DATE($C$9,MATCH(A9,$K$1:$K$12,0),31),""),"")</f>
        <v/>
      </c>
      <c r="B42" s="14">
        <f>IF(A42="","",CHOOSE(WEEKDAY(A42,2),"Пн","Вт","Ср","Чт","Пт","Сб","Вс"))</f>
        <v/>
      </c>
      <c r="C42" s="29" t="n"/>
      <c r="D42" s="29" t="n"/>
      <c r="E42" s="17" t="n"/>
      <c r="F42" s="30">
        <f>IF(OR(C42="",D42=""),"",ROUND(MOD(D42-C42,1)*24-N(E42)/60,2))</f>
        <v/>
      </c>
      <c r="G42" s="31" t="n"/>
      <c r="H42" s="31" t="n"/>
    </row>
    <row r="43" ht="22" customHeight="1">
      <c r="A43" s="32" t="inlineStr">
        <is>
          <t>Итого за месяц</t>
        </is>
      </c>
      <c r="B43" s="22" t="n"/>
      <c r="C43" s="22" t="n"/>
      <c r="D43" s="22" t="n"/>
      <c r="E43" s="22" t="n"/>
      <c r="F43" s="33">
        <f>SUM(F12:F42)</f>
        <v/>
      </c>
      <c r="G43" s="32">
        <f>COUNT(F12:F42)&amp;" дней"</f>
        <v/>
      </c>
      <c r="H43" s="22" t="n"/>
    </row>
    <row r="46">
      <c r="A46" s="6" t="n"/>
      <c r="B46" s="6" t="n"/>
      <c r="C46" s="6" t="n"/>
      <c r="E46" s="6" t="n"/>
      <c r="F46" s="6" t="n"/>
      <c r="G46" s="6" t="n"/>
    </row>
    <row r="47">
      <c r="A47" s="23" t="inlineStr">
        <is>
          <t>Сотрудник, подпись, дата</t>
        </is>
      </c>
      <c r="E47" s="23" t="inlineStr">
        <is>
          <t>Руководитель, подпись, дата</t>
        </is>
      </c>
    </row>
  </sheetData>
  <mergeCells count="9">
    <mergeCell ref="A2:F2"/>
    <mergeCell ref="E46:G46"/>
    <mergeCell ref="A3:H3"/>
    <mergeCell ref="A43:E43"/>
    <mergeCell ref="A6:D6"/>
    <mergeCell ref="G2:H2"/>
    <mergeCell ref="A46:C46"/>
    <mergeCell ref="A9:B9"/>
    <mergeCell ref="E6:G6"/>
  </mergeCells>
  <conditionalFormatting sqref="A12:H42">
    <cfRule type="expression" priority="1" dxfId="0" stopIfTrue="1">
      <formula>$A12=""</formula>
    </cfRule>
    <cfRule type="expression" priority="2" dxfId="1">
      <formula>WEEKDAY($A12,2)&gt;5</formula>
    </cfRule>
  </conditionalFormatting>
  <dataValidations count="4">
    <dataValidation sqref="A9" showDropDown="0" showInputMessage="0" showErrorMessage="0" allowBlank="0" type="list">
      <formula1>$K$1:$K$12</formula1>
    </dataValidation>
    <dataValidation sqref="C9" showDropDown="0" showInputMessage="0" showErrorMessage="0" allowBlank="0" type="whole" operator="between">
      <formula1>2000</formula1>
      <formula2>2100</formula2>
    </dataValidation>
    <dataValidation sqref="C12:D42" showDropDown="0" showInputMessage="0" showErrorMessage="0" allowBlank="1" type="time" operator="between">
      <formula1>0</formula1>
      <formula2>0.999988</formula2>
    </dataValidation>
    <dataValidation sqref="E12:E42" showDropDown="0" showInputMessage="0" showErrorMessage="0" allowBlank="1" type="whole" operator="between">
      <formula1>0</formula1>
      <formula2>600</formula2>
    </dataValidation>
  </dataValidations>
  <printOptions horizontalCentered="1"/>
  <pageMargins left="0.5" right="0.5" top="1" bottom="1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2:C1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78" customWidth="1" min="3" max="3"/>
  </cols>
  <sheetData>
    <row r="1" ht="8" customHeight="1"/>
    <row r="2" ht="32" customHeight="1">
      <c r="B2" s="1" t="inlineStr">
        <is>
          <t>Как пользоваться шаблоном</t>
        </is>
      </c>
    </row>
    <row r="4" ht="36" customHeight="1">
      <c r="A4" s="34" t="n">
        <v>1</v>
      </c>
      <c r="B4" s="35" t="inlineStr">
        <is>
          <t>Выберите месяц и год</t>
        </is>
      </c>
      <c r="C4" s="36" t="inlineStr">
        <is>
          <t>Наверху листа. Числа, дни недели и выходные подстроятся сами, лишние дни месяца станут серыми.</t>
        </is>
      </c>
    </row>
    <row r="5" ht="51" customHeight="1">
      <c r="A5" s="34" t="n">
        <v>2</v>
      </c>
      <c r="B5" s="35" t="inlineStr">
        <is>
          <t>«Табель бригады»</t>
        </is>
      </c>
      <c r="C5" s="36" t="inlineStr">
        <is>
          <t>Одна строка на человека. В клетку дня впишите часы без перерывов или букву: О отпуск, Б больничный, П праздник. Справа считаются часы, рабочие дни, дни отпуска и больничного, внизу итоги по дням.</t>
        </is>
      </c>
    </row>
    <row r="6" ht="51" customHeight="1">
      <c r="A6" s="34" t="n">
        <v>3</v>
      </c>
      <c r="B6" s="35" t="inlineStr">
        <is>
          <t>«Часы сотрудника»</t>
        </is>
      </c>
      <c r="C6" s="36" t="inlineStr">
        <is>
          <t>Один лист на человека за месяц: начало, конец и пауза по дням. Подходит, когда нужно записывать не только часы, но и время начала и конца работы. Скопируйте лист для каждого сотрудника.</t>
        </is>
      </c>
    </row>
    <row r="7" ht="21" customHeight="1">
      <c r="A7" s="34" t="n">
        <v>4</v>
      </c>
      <c r="B7" s="35" t="inlineStr">
        <is>
          <t>Подпишите и сохраните</t>
        </is>
      </c>
      <c r="C7" s="36" t="inlineStr">
        <is>
          <t>Распечатайте на A4 (листы уже настроены) или сохраните в PDF для бухгалтерии.</t>
        </is>
      </c>
    </row>
    <row r="9">
      <c r="B9" s="37" t="inlineStr">
        <is>
          <t>О = отпуск · Б = больничный · П = праздник</t>
        </is>
      </c>
    </row>
    <row r="11" ht="46" customHeight="1">
      <c r="B11" s="38" t="inlineStr">
        <is>
          <t>Надоело собирать табель вручную? В We Do Bau бригада отмечает смены с фото прямо в Telegram, а табель за месяц собирается сам, в PDF и Excel.</t>
        </is>
      </c>
    </row>
    <row r="12">
      <c r="B12" s="39" t="inlineStr">
        <is>
          <t>Попробовать We Do Bau бесплатно →</t>
        </is>
      </c>
    </row>
  </sheetData>
  <mergeCells count="2">
    <mergeCell ref="B11:C11"/>
    <mergeCell ref="B2:C2"/>
  </mergeCells>
  <hyperlinks>
    <hyperlink xmlns:r="http://schemas.openxmlformats.org/officeDocument/2006/relationships" ref="B12" r:id="rId1"/>
  </hyperlink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We Do Bau</dc:creator>
  <dc:title>Табель учёта рабочего времени</dc:title>
  <dcterms:created xsi:type="dcterms:W3CDTF">2026-10-18T17:48:34Z</dcterms:created>
  <dcterms:modified xsi:type="dcterms:W3CDTF">2026-10-18T17:48:35Z</dcterms:modified>
</cp:coreProperties>
</file>